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327"/>
  <workbookPr/>
  <mc:AlternateContent xmlns:mc="http://schemas.openxmlformats.org/markup-compatibility/2006">
    <mc:Choice Requires="x15">
      <x15ac:absPath xmlns:x15ac="http://schemas.microsoft.com/office/spreadsheetml/2010/11/ac" url="Y:\Documents\"/>
    </mc:Choice>
  </mc:AlternateContent>
  <xr:revisionPtr revIDLastSave="0" documentId="8_{18E6E19B-D9E0-45C7-A7F0-5C88C33E460C}" xr6:coauthVersionLast="47" xr6:coauthVersionMax="47" xr10:uidLastSave="{00000000-0000-0000-0000-000000000000}"/>
  <workbookProtection workbookAlgorithmName="SHA-512" workbookHashValue="XPf3jittgHRHwaB7B/Ws5rwDQ51nA8bZGpUkPTXeRmvnBnpVlDY1giMhdNmV8+CFEd3kRyTes+zOOrIFueG1Yw==" workbookSaltValue="/JUm45/+AUNGgNmRdd163A==" workbookSpinCount="100000" lockStructure="1"/>
  <bookViews>
    <workbookView xWindow="23880" yWindow="-120" windowWidth="24240" windowHeight="13290" tabRatio="885" firstSheet="10" activeTab="13" xr2:uid="{00000000-000D-0000-FFFF-FFFF00000000}"/>
  </bookViews>
  <sheets>
    <sheet name="FACT.RECIBIDAS ENERO" sheetId="15" r:id="rId1"/>
    <sheet name="FACT. RECIBIDAS FEBRERO" sheetId="14" r:id="rId2"/>
    <sheet name="FACT. RECIBIDAS MARZO" sheetId="13" r:id="rId3"/>
    <sheet name="FACT. RECIBIDAS ABRIL" sheetId="12" r:id="rId4"/>
    <sheet name="FACT. RECIBIDAS MAYO" sheetId="11" r:id="rId5"/>
    <sheet name="FACT. RECIBIDAS JUNIO" sheetId="10" r:id="rId6"/>
    <sheet name="FACT. RECIBIDAS JULIO" sheetId="9" r:id="rId7"/>
    <sheet name="FACT. RECIBIDAS AGOSTO 2023" sheetId="1" r:id="rId8"/>
    <sheet name="FACT. RECIBIDAS SEPTIEMBRE 2023" sheetId="2" r:id="rId9"/>
    <sheet name="FACT. RECIBIDAS OCTUBRE 2023" sheetId="3" r:id="rId10"/>
    <sheet name="FACT. RECIBIDAS NOVIEMBRE 2023" sheetId="4" r:id="rId11"/>
    <sheet name="FACT. RECIBIDAS DICIEMBRE 2023" sheetId="5" r:id="rId12"/>
    <sheet name="DETALLE ENERO A JULIO 2023" sheetId="8" r:id="rId13"/>
    <sheet name="DETALLE DE AGOSTO A DICI 2023" sheetId="7" r:id="rId14"/>
  </sheets>
  <definedNames>
    <definedName name="_xlnm._FilterDatabase" localSheetId="13" hidden="1">'DETALLE DE AGOSTO A DICI 2023'!$A$21:$M$146</definedName>
    <definedName name="_xlnm._FilterDatabase" localSheetId="12" hidden="1">'DETALLE ENERO A JULIO 2023'!$A$21:$Q$145</definedName>
    <definedName name="_xlnm._FilterDatabase" localSheetId="1" hidden="1">'FACT. RECIBIDAS FEBRERO'!$A$1:$J$1</definedName>
  </definedNames>
  <calcPr calcId="191029" calcOnSave="0"/>
</workbook>
</file>

<file path=xl/calcChain.xml><?xml version="1.0" encoding="utf-8"?>
<calcChain xmlns="http://schemas.openxmlformats.org/spreadsheetml/2006/main">
  <c r="K25" i="7" l="1"/>
  <c r="I25" i="7"/>
  <c r="N21" i="7"/>
  <c r="M6" i="7"/>
  <c r="K92" i="7" l="1"/>
  <c r="I92" i="7"/>
  <c r="G92" i="7"/>
  <c r="E92" i="7"/>
  <c r="K103" i="7"/>
  <c r="I103" i="7"/>
  <c r="G103" i="7"/>
  <c r="E103" i="7"/>
  <c r="K109" i="7"/>
  <c r="I109" i="7"/>
  <c r="G109" i="7"/>
  <c r="E109" i="7"/>
  <c r="K114" i="7"/>
  <c r="I114" i="7"/>
  <c r="G114" i="7"/>
  <c r="E114" i="7"/>
  <c r="K90" i="7"/>
  <c r="I90" i="7"/>
  <c r="G90" i="7"/>
  <c r="E90" i="7"/>
  <c r="C90" i="7"/>
  <c r="K119" i="7"/>
  <c r="I119" i="7"/>
  <c r="G119" i="7"/>
  <c r="E119" i="7"/>
  <c r="C119" i="7"/>
  <c r="K121" i="7"/>
  <c r="I121" i="7"/>
  <c r="G121" i="7"/>
  <c r="E121" i="7"/>
  <c r="K126" i="7"/>
  <c r="I126" i="7"/>
  <c r="G126" i="7"/>
  <c r="E126" i="7"/>
  <c r="K131" i="7"/>
  <c r="I131" i="7"/>
  <c r="G131" i="7"/>
  <c r="E131" i="7"/>
  <c r="K138" i="7"/>
  <c r="I138" i="7"/>
  <c r="G138" i="7"/>
  <c r="E138" i="7"/>
  <c r="K142" i="7"/>
  <c r="K141" i="7" s="1"/>
  <c r="I142" i="7"/>
  <c r="I141" i="7" s="1"/>
  <c r="G142" i="7"/>
  <c r="G141" i="7" s="1"/>
  <c r="E142" i="7"/>
  <c r="E141" i="7"/>
  <c r="C142" i="7"/>
  <c r="C141" i="7" s="1"/>
  <c r="C138" i="7"/>
  <c r="C131" i="7"/>
  <c r="C126" i="7"/>
  <c r="C121" i="7"/>
  <c r="C114" i="7"/>
  <c r="C109" i="7"/>
  <c r="C103" i="7"/>
  <c r="C92" i="7"/>
  <c r="K50" i="7"/>
  <c r="I50" i="7"/>
  <c r="G50" i="7"/>
  <c r="E50" i="7"/>
  <c r="C50" i="7"/>
  <c r="K45" i="7"/>
  <c r="I45" i="7"/>
  <c r="G45" i="7"/>
  <c r="E45" i="7"/>
  <c r="C45" i="7"/>
  <c r="C102" i="7" l="1"/>
  <c r="C100" i="7" s="1"/>
  <c r="C99" i="7" s="1"/>
  <c r="G102" i="7"/>
  <c r="G100" i="7" s="1"/>
  <c r="G99" i="7" s="1"/>
  <c r="I102" i="7"/>
  <c r="I100" i="7" s="1"/>
  <c r="I99" i="7" s="1"/>
  <c r="K102" i="7"/>
  <c r="K100" i="7" s="1"/>
  <c r="K99" i="7" s="1"/>
  <c r="E102" i="7"/>
  <c r="E100" i="7" s="1"/>
  <c r="E99" i="7" s="1"/>
  <c r="O118" i="8"/>
  <c r="M118" i="8"/>
  <c r="K118" i="8"/>
  <c r="I118" i="8"/>
  <c r="G118" i="8"/>
  <c r="E118" i="8"/>
  <c r="G108" i="8"/>
  <c r="E108" i="8"/>
  <c r="E102" i="8"/>
  <c r="O141" i="8"/>
  <c r="O140" i="8" s="1"/>
  <c r="M141" i="8"/>
  <c r="M140" i="8" s="1"/>
  <c r="K141" i="8"/>
  <c r="K140" i="8" s="1"/>
  <c r="I141" i="8"/>
  <c r="I140" i="8" s="1"/>
  <c r="G141" i="8"/>
  <c r="G140" i="8" s="1"/>
  <c r="E141" i="8"/>
  <c r="E140" i="8" s="1"/>
  <c r="C141" i="8"/>
  <c r="C140" i="8" s="1"/>
  <c r="O137" i="8"/>
  <c r="M137" i="8"/>
  <c r="K137" i="8"/>
  <c r="I137" i="8"/>
  <c r="G137" i="8"/>
  <c r="E137" i="8"/>
  <c r="C137" i="8"/>
  <c r="O130" i="8"/>
  <c r="M130" i="8"/>
  <c r="K130" i="8"/>
  <c r="I130" i="8"/>
  <c r="G130" i="8"/>
  <c r="E130" i="8"/>
  <c r="C130" i="8"/>
  <c r="O125" i="8"/>
  <c r="M125" i="8"/>
  <c r="K125" i="8"/>
  <c r="I125" i="8"/>
  <c r="G125" i="8"/>
  <c r="E125" i="8"/>
  <c r="C125" i="8"/>
  <c r="O120" i="8"/>
  <c r="M120" i="8"/>
  <c r="K120" i="8"/>
  <c r="I120" i="8"/>
  <c r="G120" i="8"/>
  <c r="E120" i="8"/>
  <c r="C120" i="8"/>
  <c r="C118" i="8"/>
  <c r="C90" i="8"/>
  <c r="K77" i="7"/>
  <c r="I77" i="7"/>
  <c r="G77" i="7"/>
  <c r="E77" i="7"/>
  <c r="C77" i="7"/>
  <c r="K66" i="7"/>
  <c r="I66" i="7"/>
  <c r="I59" i="7" s="1"/>
  <c r="G66" i="7"/>
  <c r="E66" i="7"/>
  <c r="C66" i="7"/>
  <c r="K60" i="7"/>
  <c r="K59" i="7" s="1"/>
  <c r="K49" i="7" s="1"/>
  <c r="I60" i="7"/>
  <c r="G60" i="7"/>
  <c r="E60" i="7"/>
  <c r="C60" i="7"/>
  <c r="C50" i="8"/>
  <c r="O113" i="8"/>
  <c r="M113" i="8"/>
  <c r="K113" i="8"/>
  <c r="I113" i="8"/>
  <c r="G113" i="8"/>
  <c r="E113" i="8"/>
  <c r="C113" i="8"/>
  <c r="O108" i="8"/>
  <c r="M108" i="8"/>
  <c r="K108" i="8"/>
  <c r="I108" i="8"/>
  <c r="C108" i="8"/>
  <c r="O102" i="8"/>
  <c r="M102" i="8"/>
  <c r="K102" i="8"/>
  <c r="I102" i="8"/>
  <c r="G102" i="8"/>
  <c r="C102" i="8"/>
  <c r="O92" i="8"/>
  <c r="M92" i="8"/>
  <c r="K92" i="8"/>
  <c r="I92" i="8"/>
  <c r="G92" i="8"/>
  <c r="E92" i="8"/>
  <c r="C92" i="8"/>
  <c r="O90" i="8"/>
  <c r="M90" i="8"/>
  <c r="K90" i="8"/>
  <c r="I90" i="8"/>
  <c r="G90" i="8"/>
  <c r="E90" i="8"/>
  <c r="O77" i="8"/>
  <c r="M77" i="8"/>
  <c r="K77" i="8"/>
  <c r="I77" i="8"/>
  <c r="G77" i="8"/>
  <c r="E77" i="8"/>
  <c r="C77" i="8"/>
  <c r="O66" i="8"/>
  <c r="M66" i="8"/>
  <c r="K66" i="8"/>
  <c r="I66" i="8"/>
  <c r="G66" i="8"/>
  <c r="E66" i="8"/>
  <c r="C66" i="8"/>
  <c r="O60" i="8"/>
  <c r="M60" i="8"/>
  <c r="K60" i="8"/>
  <c r="I60" i="8"/>
  <c r="G60" i="8"/>
  <c r="E60" i="8"/>
  <c r="E59" i="8" s="1"/>
  <c r="C60" i="8"/>
  <c r="C59" i="8" s="1"/>
  <c r="O50" i="8"/>
  <c r="M50" i="8"/>
  <c r="K50" i="8"/>
  <c r="I50" i="8"/>
  <c r="G50" i="8"/>
  <c r="E50" i="8"/>
  <c r="K45" i="8"/>
  <c r="K44" i="8" s="1"/>
  <c r="I45" i="8"/>
  <c r="I44" i="8" s="1"/>
  <c r="G45" i="8"/>
  <c r="G44" i="8" s="1"/>
  <c r="E45" i="8"/>
  <c r="E44" i="8" s="1"/>
  <c r="K39" i="7"/>
  <c r="I39" i="7"/>
  <c r="G39" i="7"/>
  <c r="E39" i="7"/>
  <c r="C39" i="7"/>
  <c r="K30" i="7"/>
  <c r="I30" i="7"/>
  <c r="G30" i="7"/>
  <c r="E30" i="7"/>
  <c r="C30" i="7"/>
  <c r="O45" i="8"/>
  <c r="M45" i="8"/>
  <c r="M44" i="8" s="1"/>
  <c r="F45" i="8"/>
  <c r="D45" i="8"/>
  <c r="C45" i="8"/>
  <c r="C44" i="8" s="1"/>
  <c r="O16" i="8"/>
  <c r="M16" i="8"/>
  <c r="K16" i="8"/>
  <c r="I16" i="8"/>
  <c r="G16" i="8"/>
  <c r="E16" i="8"/>
  <c r="C16" i="8"/>
  <c r="O10" i="8"/>
  <c r="M10" i="8"/>
  <c r="K10" i="8"/>
  <c r="I10" i="8"/>
  <c r="G10" i="8"/>
  <c r="E10" i="8"/>
  <c r="C10" i="8"/>
  <c r="K16" i="7"/>
  <c r="I16" i="7"/>
  <c r="G16" i="7"/>
  <c r="E16" i="7"/>
  <c r="C16" i="7"/>
  <c r="K10" i="7"/>
  <c r="I10" i="7"/>
  <c r="G10" i="7"/>
  <c r="E10" i="7"/>
  <c r="C10" i="7"/>
  <c r="K5" i="7"/>
  <c r="K4" i="7" s="1"/>
  <c r="I5" i="7"/>
  <c r="I4" i="7" s="1"/>
  <c r="G5" i="7"/>
  <c r="G4" i="7" s="1"/>
  <c r="E5" i="7"/>
  <c r="E4" i="7" s="1"/>
  <c r="C5" i="7"/>
  <c r="M7" i="7"/>
  <c r="M8" i="7"/>
  <c r="M9" i="7"/>
  <c r="M11" i="7"/>
  <c r="M12" i="7"/>
  <c r="M13" i="7"/>
  <c r="M14" i="7"/>
  <c r="M15" i="7"/>
  <c r="M17" i="7"/>
  <c r="M18" i="7"/>
  <c r="M19" i="7"/>
  <c r="M3" i="7"/>
  <c r="Q19" i="8"/>
  <c r="N19" i="7" s="1"/>
  <c r="O19" i="7" s="1"/>
  <c r="Q18" i="8"/>
  <c r="N18" i="7" s="1"/>
  <c r="Q17" i="8"/>
  <c r="N17" i="7" s="1"/>
  <c r="Q15" i="8"/>
  <c r="N15" i="7" s="1"/>
  <c r="O15" i="7" s="1"/>
  <c r="Q14" i="8"/>
  <c r="N14" i="7" s="1"/>
  <c r="O14" i="7" s="1"/>
  <c r="Q13" i="8"/>
  <c r="N13" i="7" s="1"/>
  <c r="Q12" i="8"/>
  <c r="N12" i="7" s="1"/>
  <c r="Q11" i="8"/>
  <c r="N11" i="7" s="1"/>
  <c r="O11" i="7" s="1"/>
  <c r="Q9" i="8"/>
  <c r="N9" i="7" s="1"/>
  <c r="O9" i="7" s="1"/>
  <c r="Q8" i="8"/>
  <c r="N8" i="7" s="1"/>
  <c r="Q7" i="8"/>
  <c r="N7" i="7" s="1"/>
  <c r="Q6" i="8"/>
  <c r="N6" i="7" s="1"/>
  <c r="O6" i="7" s="1"/>
  <c r="E5" i="8"/>
  <c r="E4" i="8" s="1"/>
  <c r="C5" i="8"/>
  <c r="O5" i="8"/>
  <c r="O4" i="8" s="1"/>
  <c r="M5" i="8"/>
  <c r="K5" i="8"/>
  <c r="I5" i="8"/>
  <c r="I4" i="8" s="1"/>
  <c r="G5" i="8"/>
  <c r="G4" i="8" s="1"/>
  <c r="O39" i="8"/>
  <c r="M39" i="8"/>
  <c r="K39" i="8"/>
  <c r="I39" i="8"/>
  <c r="G39" i="8"/>
  <c r="E39" i="8"/>
  <c r="C39" i="8"/>
  <c r="G25" i="7"/>
  <c r="E25" i="7"/>
  <c r="C25" i="7"/>
  <c r="O30" i="8"/>
  <c r="O24" i="8" s="1"/>
  <c r="M30" i="8"/>
  <c r="K30" i="8"/>
  <c r="I30" i="8"/>
  <c r="G30" i="8"/>
  <c r="E30" i="8"/>
  <c r="C30" i="8"/>
  <c r="O25" i="8"/>
  <c r="M25" i="8"/>
  <c r="K25" i="8"/>
  <c r="I25" i="8"/>
  <c r="G25" i="8"/>
  <c r="E25" i="8"/>
  <c r="C25" i="8"/>
  <c r="E24" i="8" l="1"/>
  <c r="E49" i="8"/>
  <c r="K3" i="8"/>
  <c r="K4" i="8"/>
  <c r="I59" i="8"/>
  <c r="O101" i="8"/>
  <c r="O100" i="8" s="1"/>
  <c r="M24" i="8"/>
  <c r="G24" i="8"/>
  <c r="I24" i="8"/>
  <c r="C24" i="8"/>
  <c r="K24" i="8"/>
  <c r="M3" i="8"/>
  <c r="I49" i="8"/>
  <c r="G59" i="7"/>
  <c r="G49" i="7" s="1"/>
  <c r="C24" i="7"/>
  <c r="O12" i="7"/>
  <c r="C59" i="7"/>
  <c r="C49" i="7" s="1"/>
  <c r="I49" i="7"/>
  <c r="G24" i="7"/>
  <c r="E59" i="7"/>
  <c r="E49" i="7" s="1"/>
  <c r="E24" i="7"/>
  <c r="C4" i="7"/>
  <c r="M4" i="7" s="1"/>
  <c r="M5" i="7"/>
  <c r="I24" i="7"/>
  <c r="K24" i="7"/>
  <c r="K23" i="7" s="1"/>
  <c r="K22" i="7" s="1"/>
  <c r="K147" i="7" s="1"/>
  <c r="O13" i="7"/>
  <c r="O7" i="7"/>
  <c r="O17" i="7"/>
  <c r="O8" i="7"/>
  <c r="O18" i="7"/>
  <c r="G49" i="8"/>
  <c r="G23" i="8" s="1"/>
  <c r="G59" i="8"/>
  <c r="G101" i="8"/>
  <c r="G100" i="8" s="1"/>
  <c r="M4" i="8"/>
  <c r="C3" i="8"/>
  <c r="K59" i="8"/>
  <c r="K49" i="8" s="1"/>
  <c r="I101" i="8"/>
  <c r="I100" i="8" s="1"/>
  <c r="C49" i="8"/>
  <c r="C23" i="8" s="1"/>
  <c r="I3" i="8"/>
  <c r="M59" i="8"/>
  <c r="M49" i="8" s="1"/>
  <c r="K101" i="8"/>
  <c r="K100" i="8" s="1"/>
  <c r="C101" i="8"/>
  <c r="C100" i="8" s="1"/>
  <c r="Q5" i="8"/>
  <c r="N5" i="7" s="1"/>
  <c r="O5" i="7" s="1"/>
  <c r="O3" i="8"/>
  <c r="O59" i="8"/>
  <c r="O49" i="8" s="1"/>
  <c r="O23" i="8" s="1"/>
  <c r="O22" i="8" s="1"/>
  <c r="M101" i="8"/>
  <c r="M100" i="8" s="1"/>
  <c r="C4" i="8"/>
  <c r="E3" i="8"/>
  <c r="G3" i="8"/>
  <c r="E101" i="8"/>
  <c r="E100" i="8" s="1"/>
  <c r="Q3" i="8"/>
  <c r="Q16" i="8"/>
  <c r="N16" i="7" s="1"/>
  <c r="Q10" i="8"/>
  <c r="N10" i="7" s="1"/>
  <c r="M16" i="7"/>
  <c r="M10" i="7"/>
  <c r="G3" i="14"/>
  <c r="G4" i="14"/>
  <c r="G5" i="14"/>
  <c r="G6" i="14"/>
  <c r="G7" i="14"/>
  <c r="G8" i="14"/>
  <c r="G9" i="14"/>
  <c r="G10" i="14"/>
  <c r="G11" i="14"/>
  <c r="G12" i="14"/>
  <c r="G13" i="14"/>
  <c r="G14" i="14"/>
  <c r="G15" i="14"/>
  <c r="G16" i="14"/>
  <c r="G17" i="14"/>
  <c r="G18" i="14"/>
  <c r="G19" i="14"/>
  <c r="G20" i="14"/>
  <c r="G21" i="14"/>
  <c r="G22" i="14"/>
  <c r="G23" i="14"/>
  <c r="G24" i="14"/>
  <c r="G25" i="14"/>
  <c r="G26" i="14"/>
  <c r="G27" i="14"/>
  <c r="G28" i="14"/>
  <c r="G29" i="14"/>
  <c r="G30" i="14"/>
  <c r="G31" i="14"/>
  <c r="G32" i="14"/>
  <c r="G33" i="14"/>
  <c r="G34" i="14"/>
  <c r="G35" i="14"/>
  <c r="G36" i="14"/>
  <c r="G37" i="14"/>
  <c r="G38" i="14"/>
  <c r="G39" i="14"/>
  <c r="G40" i="14"/>
  <c r="G41" i="14"/>
  <c r="G42" i="14"/>
  <c r="G43" i="14"/>
  <c r="G44" i="14"/>
  <c r="G45" i="14"/>
  <c r="G46" i="14"/>
  <c r="G47" i="14"/>
  <c r="G48" i="14"/>
  <c r="G49" i="14"/>
  <c r="G50" i="14"/>
  <c r="G51" i="14"/>
  <c r="G52" i="14"/>
  <c r="G53" i="14"/>
  <c r="G54" i="14"/>
  <c r="G55" i="14"/>
  <c r="G56" i="14"/>
  <c r="G57" i="14"/>
  <c r="G58" i="14"/>
  <c r="G59" i="14"/>
  <c r="G60" i="14"/>
  <c r="G61" i="14"/>
  <c r="G62" i="14"/>
  <c r="G63" i="14"/>
  <c r="G64" i="14"/>
  <c r="G2" i="14"/>
  <c r="G65" i="14" s="1"/>
  <c r="H4" i="15"/>
  <c r="H5" i="15"/>
  <c r="H6" i="15"/>
  <c r="H7" i="15"/>
  <c r="H8" i="15"/>
  <c r="H9" i="15"/>
  <c r="H10" i="15"/>
  <c r="H11" i="15"/>
  <c r="H12" i="15"/>
  <c r="H13" i="15"/>
  <c r="H14" i="15"/>
  <c r="H15" i="15"/>
  <c r="H16" i="15"/>
  <c r="H17" i="15"/>
  <c r="H18" i="15"/>
  <c r="H19" i="15"/>
  <c r="H20" i="15"/>
  <c r="H21" i="15"/>
  <c r="H22" i="15"/>
  <c r="H23" i="15"/>
  <c r="H24" i="15"/>
  <c r="H25" i="15"/>
  <c r="H26" i="15"/>
  <c r="H27" i="15"/>
  <c r="H28" i="15"/>
  <c r="H29" i="15"/>
  <c r="H30" i="15"/>
  <c r="H31" i="15"/>
  <c r="H32" i="15"/>
  <c r="H33" i="15"/>
  <c r="H34" i="15"/>
  <c r="H35" i="15"/>
  <c r="H36" i="15"/>
  <c r="H37" i="15"/>
  <c r="H38" i="15"/>
  <c r="H39" i="15"/>
  <c r="H40" i="15"/>
  <c r="H41" i="15"/>
  <c r="H42" i="15"/>
  <c r="H43" i="15"/>
  <c r="H44" i="15"/>
  <c r="H45" i="15"/>
  <c r="H46" i="15"/>
  <c r="H47" i="15"/>
  <c r="H48" i="15"/>
  <c r="H49" i="15"/>
  <c r="H50" i="15"/>
  <c r="H51" i="15"/>
  <c r="H52" i="15"/>
  <c r="H53" i="15"/>
  <c r="H54" i="15"/>
  <c r="H55" i="15"/>
  <c r="H56" i="15"/>
  <c r="H57" i="15"/>
  <c r="H58" i="15"/>
  <c r="H59" i="15"/>
  <c r="H60" i="15"/>
  <c r="H61" i="15"/>
  <c r="H62" i="15"/>
  <c r="H63" i="15"/>
  <c r="H64" i="15"/>
  <c r="H65" i="15"/>
  <c r="H66" i="15"/>
  <c r="H67" i="15"/>
  <c r="H68" i="15"/>
  <c r="H69" i="15"/>
  <c r="H70" i="15"/>
  <c r="H71" i="15"/>
  <c r="H72" i="15"/>
  <c r="H73" i="15"/>
  <c r="H74" i="15"/>
  <c r="H75" i="15"/>
  <c r="H76" i="15"/>
  <c r="H3" i="15"/>
  <c r="H79" i="15" s="1"/>
  <c r="H82" i="15" s="1"/>
  <c r="C22" i="8" l="1"/>
  <c r="I22" i="8"/>
  <c r="I146" i="8" s="1"/>
  <c r="C23" i="7"/>
  <c r="C22" i="7" s="1"/>
  <c r="C147" i="7" s="1"/>
  <c r="M23" i="8"/>
  <c r="K23" i="8"/>
  <c r="K22" i="8" s="1"/>
  <c r="K146" i="8" s="1"/>
  <c r="I23" i="7"/>
  <c r="I22" i="7" s="1"/>
  <c r="I147" i="7" s="1"/>
  <c r="I23" i="8"/>
  <c r="E23" i="8"/>
  <c r="E22" i="8" s="1"/>
  <c r="E146" i="8" s="1"/>
  <c r="D22" i="7"/>
  <c r="G23" i="7"/>
  <c r="E23" i="7"/>
  <c r="O10" i="7"/>
  <c r="O16" i="7"/>
  <c r="O146" i="8"/>
  <c r="C146" i="8"/>
  <c r="N3" i="7"/>
  <c r="G22" i="8"/>
  <c r="G146" i="8" s="1"/>
  <c r="Q4" i="8"/>
  <c r="N4" i="7" s="1"/>
  <c r="O4" i="7" s="1"/>
  <c r="M22" i="8"/>
  <c r="M146" i="8" s="1"/>
  <c r="K73" i="9"/>
  <c r="K67" i="10"/>
  <c r="K75" i="11"/>
  <c r="K78" i="12"/>
  <c r="J66" i="13"/>
  <c r="Q23" i="8"/>
  <c r="N23" i="7" s="1"/>
  <c r="Q24" i="8"/>
  <c r="N24" i="7" s="1"/>
  <c r="O24" i="7" s="1"/>
  <c r="Q25" i="8"/>
  <c r="N25" i="7" s="1"/>
  <c r="Q26" i="8"/>
  <c r="N26" i="7" s="1"/>
  <c r="Q27" i="8"/>
  <c r="N27" i="7" s="1"/>
  <c r="Q28" i="8"/>
  <c r="N28" i="7" s="1"/>
  <c r="Q29" i="8"/>
  <c r="N29" i="7" s="1"/>
  <c r="Q30" i="8"/>
  <c r="N30" i="7" s="1"/>
  <c r="Q31" i="8"/>
  <c r="N31" i="7" s="1"/>
  <c r="Q32" i="8"/>
  <c r="N32" i="7" s="1"/>
  <c r="O32" i="7" s="1"/>
  <c r="Q33" i="8"/>
  <c r="N33" i="7" s="1"/>
  <c r="Q34" i="8"/>
  <c r="N34" i="7" s="1"/>
  <c r="Q35" i="8"/>
  <c r="N35" i="7" s="1"/>
  <c r="Q36" i="8"/>
  <c r="N36" i="7" s="1"/>
  <c r="Q37" i="8"/>
  <c r="N37" i="7" s="1"/>
  <c r="Q38" i="8"/>
  <c r="N38" i="7" s="1"/>
  <c r="Q39" i="8"/>
  <c r="N39" i="7" s="1"/>
  <c r="Q40" i="8"/>
  <c r="N40" i="7" s="1"/>
  <c r="O40" i="7" s="1"/>
  <c r="Q41" i="8"/>
  <c r="N41" i="7" s="1"/>
  <c r="Q42" i="8"/>
  <c r="N42" i="7" s="1"/>
  <c r="Q43" i="8"/>
  <c r="N43" i="7" s="1"/>
  <c r="Q44" i="8"/>
  <c r="N44" i="7" s="1"/>
  <c r="Q45" i="8"/>
  <c r="N45" i="7" s="1"/>
  <c r="Q46" i="8"/>
  <c r="N46" i="7" s="1"/>
  <c r="Q47" i="8"/>
  <c r="N47" i="7" s="1"/>
  <c r="Q48" i="8"/>
  <c r="N48" i="7" s="1"/>
  <c r="O48" i="7" s="1"/>
  <c r="Q49" i="8"/>
  <c r="N49" i="7" s="1"/>
  <c r="Q50" i="8"/>
  <c r="N50" i="7" s="1"/>
  <c r="Q51" i="8"/>
  <c r="N51" i="7" s="1"/>
  <c r="Q52" i="8"/>
  <c r="N52" i="7" s="1"/>
  <c r="Q53" i="8"/>
  <c r="N53" i="7" s="1"/>
  <c r="Q54" i="8"/>
  <c r="N54" i="7" s="1"/>
  <c r="Q55" i="8"/>
  <c r="N55" i="7" s="1"/>
  <c r="Q56" i="8"/>
  <c r="N56" i="7" s="1"/>
  <c r="O56" i="7" s="1"/>
  <c r="Q57" i="8"/>
  <c r="N57" i="7" s="1"/>
  <c r="Q58" i="8"/>
  <c r="N58" i="7" s="1"/>
  <c r="Q59" i="8"/>
  <c r="N59" i="7" s="1"/>
  <c r="Q60" i="8"/>
  <c r="N60" i="7" s="1"/>
  <c r="Q61" i="8"/>
  <c r="N61" i="7" s="1"/>
  <c r="Q62" i="8"/>
  <c r="N62" i="7" s="1"/>
  <c r="Q63" i="8"/>
  <c r="N63" i="7" s="1"/>
  <c r="Q64" i="8"/>
  <c r="N64" i="7" s="1"/>
  <c r="O64" i="7" s="1"/>
  <c r="Q65" i="8"/>
  <c r="N65" i="7" s="1"/>
  <c r="Q66" i="8"/>
  <c r="N66" i="7" s="1"/>
  <c r="Q67" i="8"/>
  <c r="N67" i="7" s="1"/>
  <c r="Q68" i="8"/>
  <c r="N68" i="7" s="1"/>
  <c r="Q69" i="8"/>
  <c r="N69" i="7" s="1"/>
  <c r="Q70" i="8"/>
  <c r="N70" i="7" s="1"/>
  <c r="Q71" i="8"/>
  <c r="N71" i="7" s="1"/>
  <c r="Q72" i="8"/>
  <c r="N72" i="7" s="1"/>
  <c r="O72" i="7" s="1"/>
  <c r="Q73" i="8"/>
  <c r="N73" i="7" s="1"/>
  <c r="Q74" i="8"/>
  <c r="N74" i="7" s="1"/>
  <c r="Q75" i="8"/>
  <c r="N75" i="7" s="1"/>
  <c r="Q76" i="8"/>
  <c r="N76" i="7" s="1"/>
  <c r="Q77" i="8"/>
  <c r="N77" i="7" s="1"/>
  <c r="Q78" i="8"/>
  <c r="N78" i="7" s="1"/>
  <c r="Q79" i="8"/>
  <c r="N79" i="7" s="1"/>
  <c r="Q80" i="8"/>
  <c r="N80" i="7" s="1"/>
  <c r="O80" i="7" s="1"/>
  <c r="Q81" i="8"/>
  <c r="N81" i="7" s="1"/>
  <c r="Q82" i="8"/>
  <c r="N82" i="7" s="1"/>
  <c r="Q83" i="8"/>
  <c r="N83" i="7" s="1"/>
  <c r="Q84" i="8"/>
  <c r="N84" i="7" s="1"/>
  <c r="Q85" i="8"/>
  <c r="N85" i="7" s="1"/>
  <c r="Q86" i="8"/>
  <c r="N86" i="7" s="1"/>
  <c r="Q87" i="8"/>
  <c r="N87" i="7" s="1"/>
  <c r="Q88" i="8"/>
  <c r="N88" i="7" s="1"/>
  <c r="O88" i="7" s="1"/>
  <c r="Q89" i="8"/>
  <c r="N89" i="7" s="1"/>
  <c r="Q90" i="8"/>
  <c r="N90" i="7" s="1"/>
  <c r="Q91" i="8"/>
  <c r="N91" i="7" s="1"/>
  <c r="Q92" i="8"/>
  <c r="N92" i="7" s="1"/>
  <c r="Q93" i="8"/>
  <c r="N93" i="7" s="1"/>
  <c r="Q94" i="8"/>
  <c r="N94" i="7" s="1"/>
  <c r="Q95" i="8"/>
  <c r="N95" i="7" s="1"/>
  <c r="Q96" i="8"/>
  <c r="N96" i="7" s="1"/>
  <c r="O96" i="7" s="1"/>
  <c r="Q97" i="8"/>
  <c r="N97" i="7" s="1"/>
  <c r="Q98" i="8"/>
  <c r="N98" i="7" s="1"/>
  <c r="Q99" i="8"/>
  <c r="N99" i="7" s="1"/>
  <c r="O99" i="7" s="1"/>
  <c r="Q100" i="8"/>
  <c r="N100" i="7" s="1"/>
  <c r="O100" i="7" s="1"/>
  <c r="Q101" i="8"/>
  <c r="N101" i="7" s="1"/>
  <c r="Q102" i="8"/>
  <c r="N102" i="7" s="1"/>
  <c r="O102" i="7" s="1"/>
  <c r="Q103" i="8"/>
  <c r="N103" i="7" s="1"/>
  <c r="Q104" i="8"/>
  <c r="N104" i="7" s="1"/>
  <c r="O104" i="7" s="1"/>
  <c r="Q105" i="8"/>
  <c r="N105" i="7" s="1"/>
  <c r="Q106" i="8"/>
  <c r="N106" i="7" s="1"/>
  <c r="Q107" i="8"/>
  <c r="N107" i="7" s="1"/>
  <c r="Q108" i="8"/>
  <c r="N108" i="7" s="1"/>
  <c r="Q109" i="8"/>
  <c r="N109" i="7" s="1"/>
  <c r="O109" i="7" s="1"/>
  <c r="Q110" i="8"/>
  <c r="N110" i="7" s="1"/>
  <c r="Q111" i="8"/>
  <c r="N111" i="7" s="1"/>
  <c r="Q112" i="8"/>
  <c r="N112" i="7" s="1"/>
  <c r="O112" i="7" s="1"/>
  <c r="Q113" i="8"/>
  <c r="N113" i="7" s="1"/>
  <c r="Q114" i="8"/>
  <c r="N114" i="7" s="1"/>
  <c r="O114" i="7" s="1"/>
  <c r="Q115" i="8"/>
  <c r="N115" i="7" s="1"/>
  <c r="Q116" i="8"/>
  <c r="N116" i="7" s="1"/>
  <c r="Q117" i="8"/>
  <c r="N117" i="7" s="1"/>
  <c r="Q118" i="8"/>
  <c r="N118" i="7" s="1"/>
  <c r="Q119" i="8"/>
  <c r="N119" i="7" s="1"/>
  <c r="Q120" i="8"/>
  <c r="N120" i="7" s="1"/>
  <c r="Q121" i="8"/>
  <c r="N121" i="7" s="1"/>
  <c r="Q122" i="8"/>
  <c r="N122" i="7" s="1"/>
  <c r="Q123" i="8"/>
  <c r="N123" i="7" s="1"/>
  <c r="Q124" i="8"/>
  <c r="N124" i="7" s="1"/>
  <c r="Q125" i="8"/>
  <c r="N125" i="7" s="1"/>
  <c r="Q126" i="8"/>
  <c r="N126" i="7" s="1"/>
  <c r="Q127" i="8"/>
  <c r="N127" i="7" s="1"/>
  <c r="Q128" i="8"/>
  <c r="N128" i="7" s="1"/>
  <c r="Q129" i="8"/>
  <c r="N129" i="7" s="1"/>
  <c r="Q130" i="8"/>
  <c r="N130" i="7" s="1"/>
  <c r="Q131" i="8"/>
  <c r="N131" i="7" s="1"/>
  <c r="Q132" i="8"/>
  <c r="N132" i="7" s="1"/>
  <c r="Q133" i="8"/>
  <c r="N133" i="7" s="1"/>
  <c r="Q134" i="8"/>
  <c r="N134" i="7" s="1"/>
  <c r="Q135" i="8"/>
  <c r="N135" i="7" s="1"/>
  <c r="Q136" i="8"/>
  <c r="N136" i="7" s="1"/>
  <c r="Q137" i="8"/>
  <c r="N137" i="7" s="1"/>
  <c r="Q138" i="8"/>
  <c r="N138" i="7" s="1"/>
  <c r="Q139" i="8"/>
  <c r="N139" i="7" s="1"/>
  <c r="Q140" i="8"/>
  <c r="N140" i="7" s="1"/>
  <c r="Q141" i="8"/>
  <c r="N141" i="7" s="1"/>
  <c r="Q142" i="8"/>
  <c r="N142" i="7" s="1"/>
  <c r="Q143" i="8"/>
  <c r="N143" i="7" s="1"/>
  <c r="Q144" i="8"/>
  <c r="N144" i="7" s="1"/>
  <c r="Q145" i="8"/>
  <c r="N145" i="7" s="1"/>
  <c r="M24" i="7"/>
  <c r="M25" i="7"/>
  <c r="M26" i="7"/>
  <c r="M27" i="7"/>
  <c r="M28" i="7"/>
  <c r="M29" i="7"/>
  <c r="M30" i="7"/>
  <c r="M31" i="7"/>
  <c r="M32" i="7"/>
  <c r="M33" i="7"/>
  <c r="M34" i="7"/>
  <c r="M35" i="7"/>
  <c r="M36" i="7"/>
  <c r="M37" i="7"/>
  <c r="M38" i="7"/>
  <c r="M39" i="7"/>
  <c r="M40" i="7"/>
  <c r="M41" i="7"/>
  <c r="M42" i="7"/>
  <c r="M43" i="7"/>
  <c r="M44" i="7"/>
  <c r="M45" i="7"/>
  <c r="M46" i="7"/>
  <c r="M47" i="7"/>
  <c r="M48" i="7"/>
  <c r="M50" i="7"/>
  <c r="M51" i="7"/>
  <c r="M52" i="7"/>
  <c r="M53" i="7"/>
  <c r="M54" i="7"/>
  <c r="M55" i="7"/>
  <c r="M56" i="7"/>
  <c r="M57" i="7"/>
  <c r="M58" i="7"/>
  <c r="M59" i="7"/>
  <c r="M60" i="7"/>
  <c r="M61" i="7"/>
  <c r="M62" i="7"/>
  <c r="M63" i="7"/>
  <c r="M64" i="7"/>
  <c r="M65" i="7"/>
  <c r="M66" i="7"/>
  <c r="M67" i="7"/>
  <c r="M68" i="7"/>
  <c r="M69" i="7"/>
  <c r="M70" i="7"/>
  <c r="M71" i="7"/>
  <c r="M72" i="7"/>
  <c r="M73" i="7"/>
  <c r="M74" i="7"/>
  <c r="M75" i="7"/>
  <c r="M76" i="7"/>
  <c r="M77" i="7"/>
  <c r="M78" i="7"/>
  <c r="M79" i="7"/>
  <c r="M80" i="7"/>
  <c r="M81" i="7"/>
  <c r="M82" i="7"/>
  <c r="M83" i="7"/>
  <c r="M84" i="7"/>
  <c r="M85" i="7"/>
  <c r="M86" i="7"/>
  <c r="M87" i="7"/>
  <c r="M88" i="7"/>
  <c r="M89" i="7"/>
  <c r="M90" i="7"/>
  <c r="M91" i="7"/>
  <c r="M92" i="7"/>
  <c r="M93" i="7"/>
  <c r="M94" i="7"/>
  <c r="M95" i="7"/>
  <c r="M96" i="7"/>
  <c r="M97" i="7"/>
  <c r="M98" i="7"/>
  <c r="M101" i="7"/>
  <c r="M103" i="7"/>
  <c r="M104" i="7"/>
  <c r="M105" i="7"/>
  <c r="M106" i="7"/>
  <c r="M107" i="7"/>
  <c r="M108" i="7"/>
  <c r="M110" i="7"/>
  <c r="M111" i="7"/>
  <c r="M112" i="7"/>
  <c r="M113" i="7"/>
  <c r="M115" i="7"/>
  <c r="M116" i="7"/>
  <c r="M117" i="7"/>
  <c r="M118" i="7"/>
  <c r="M119" i="7"/>
  <c r="M120" i="7"/>
  <c r="M121" i="7"/>
  <c r="M122" i="7"/>
  <c r="M123" i="7"/>
  <c r="M124" i="7"/>
  <c r="M125" i="7"/>
  <c r="M126" i="7"/>
  <c r="M127" i="7"/>
  <c r="M128" i="7"/>
  <c r="M129" i="7"/>
  <c r="M130" i="7"/>
  <c r="M131" i="7"/>
  <c r="M132" i="7"/>
  <c r="M133" i="7"/>
  <c r="M134" i="7"/>
  <c r="M135" i="7"/>
  <c r="M136" i="7"/>
  <c r="M137" i="7"/>
  <c r="M138" i="7"/>
  <c r="M139" i="7"/>
  <c r="M140" i="7"/>
  <c r="M141" i="7"/>
  <c r="M142" i="7"/>
  <c r="M143" i="7"/>
  <c r="M144" i="7"/>
  <c r="M145" i="7"/>
  <c r="M146" i="7"/>
  <c r="O136" i="7" l="1"/>
  <c r="O120" i="7"/>
  <c r="O142" i="7"/>
  <c r="O134" i="7"/>
  <c r="O126" i="7"/>
  <c r="O118" i="7"/>
  <c r="O110" i="7"/>
  <c r="O94" i="7"/>
  <c r="O86" i="7"/>
  <c r="O78" i="7"/>
  <c r="O70" i="7"/>
  <c r="O62" i="7"/>
  <c r="O54" i="7"/>
  <c r="O144" i="7"/>
  <c r="O128" i="7"/>
  <c r="O141" i="7"/>
  <c r="O133" i="7"/>
  <c r="O125" i="7"/>
  <c r="O117" i="7"/>
  <c r="O101" i="7"/>
  <c r="O85" i="7"/>
  <c r="O143" i="7"/>
  <c r="O135" i="7"/>
  <c r="O127" i="7"/>
  <c r="O119" i="7"/>
  <c r="O111" i="7"/>
  <c r="O103" i="7"/>
  <c r="O95" i="7"/>
  <c r="O87" i="7"/>
  <c r="O79" i="7"/>
  <c r="O71" i="7"/>
  <c r="O63" i="7"/>
  <c r="O55" i="7"/>
  <c r="O47" i="7"/>
  <c r="O39" i="7"/>
  <c r="O31" i="7"/>
  <c r="O77" i="7"/>
  <c r="O69" i="7"/>
  <c r="O61" i="7"/>
  <c r="O53" i="7"/>
  <c r="O45" i="7"/>
  <c r="O37" i="7"/>
  <c r="O29" i="7"/>
  <c r="G22" i="7"/>
  <c r="G147" i="7" s="1"/>
  <c r="O46" i="7"/>
  <c r="O38" i="7"/>
  <c r="O140" i="7"/>
  <c r="O132" i="7"/>
  <c r="O124" i="7"/>
  <c r="O116" i="7"/>
  <c r="O108" i="7"/>
  <c r="O92" i="7"/>
  <c r="O84" i="7"/>
  <c r="O76" i="7"/>
  <c r="O68" i="7"/>
  <c r="O60" i="7"/>
  <c r="O52" i="7"/>
  <c r="O44" i="7"/>
  <c r="O36" i="7"/>
  <c r="O28" i="7"/>
  <c r="O30" i="7"/>
  <c r="O93" i="7"/>
  <c r="O139" i="7"/>
  <c r="O131" i="7"/>
  <c r="O123" i="7"/>
  <c r="O115" i="7"/>
  <c r="O107" i="7"/>
  <c r="O91" i="7"/>
  <c r="O83" i="7"/>
  <c r="O75" i="7"/>
  <c r="O67" i="7"/>
  <c r="O59" i="7"/>
  <c r="O51" i="7"/>
  <c r="O43" i="7"/>
  <c r="O35" i="7"/>
  <c r="O27" i="7"/>
  <c r="E22" i="7"/>
  <c r="M22" i="7" s="1"/>
  <c r="M147" i="7" s="1"/>
  <c r="O138" i="7"/>
  <c r="O130" i="7"/>
  <c r="O122" i="7"/>
  <c r="O106" i="7"/>
  <c r="O98" i="7"/>
  <c r="O90" i="7"/>
  <c r="O82" i="7"/>
  <c r="O74" i="7"/>
  <c r="O66" i="7"/>
  <c r="O58" i="7"/>
  <c r="O50" i="7"/>
  <c r="O42" i="7"/>
  <c r="O34" i="7"/>
  <c r="O26" i="7"/>
  <c r="O145" i="7"/>
  <c r="O137" i="7"/>
  <c r="O129" i="7"/>
  <c r="O121" i="7"/>
  <c r="O113" i="7"/>
  <c r="O105" i="7"/>
  <c r="O97" i="7"/>
  <c r="O89" i="7"/>
  <c r="O81" i="7"/>
  <c r="O73" i="7"/>
  <c r="O65" i="7"/>
  <c r="O57" i="7"/>
  <c r="O41" i="7"/>
  <c r="O33" i="7"/>
  <c r="O25" i="7"/>
  <c r="M23" i="7"/>
  <c r="O23" i="7" s="1"/>
  <c r="O3" i="7"/>
  <c r="M49" i="7"/>
  <c r="O49" i="7" s="1"/>
  <c r="E147" i="7" l="1"/>
  <c r="I51" i="4"/>
  <c r="J51" i="4"/>
  <c r="K51" i="4"/>
  <c r="I64" i="5"/>
  <c r="J64" i="5"/>
  <c r="K64" i="5"/>
  <c r="I66" i="3"/>
  <c r="J66" i="3"/>
  <c r="K66" i="3"/>
  <c r="I66" i="2"/>
  <c r="J66" i="2"/>
  <c r="K66" i="2"/>
  <c r="I69" i="1"/>
  <c r="J69" i="1"/>
  <c r="K69" i="1"/>
  <c r="Q22" i="8" l="1"/>
  <c r="N22" i="7" l="1"/>
  <c r="Q146" i="8"/>
  <c r="N146" i="7" s="1"/>
  <c r="O146" i="7" s="1"/>
  <c r="O22" i="7" l="1"/>
  <c r="O147" i="7" s="1"/>
  <c r="N147" i="7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Lucero</author>
  </authors>
  <commentList>
    <comment ref="G27" authorId="0" shapeId="0" xr:uid="{00000000-0006-0000-0C00-000001000000}">
      <text>
        <r>
          <rPr>
            <b/>
            <sz val="9"/>
            <color indexed="81"/>
            <rFont val="Tahoma"/>
            <family val="2"/>
          </rPr>
          <t>Mònica Lucero:</t>
        </r>
        <r>
          <rPr>
            <sz val="9"/>
            <color indexed="81"/>
            <rFont val="Tahoma"/>
            <family val="2"/>
          </rPr>
          <t xml:space="preserve">
$500 es anticipo de servicios prestados
</t>
        </r>
      </text>
    </comment>
    <comment ref="E33" authorId="0" shapeId="0" xr:uid="{00000000-0006-0000-0C00-000002000000}">
      <text>
        <r>
          <rPr>
            <b/>
            <sz val="9"/>
            <color indexed="81"/>
            <rFont val="Tahoma"/>
            <family val="2"/>
          </rPr>
          <t>Mònica Lucero:</t>
        </r>
        <r>
          <rPr>
            <sz val="9"/>
            <color indexed="81"/>
            <rFont val="Tahoma"/>
            <family val="2"/>
          </rPr>
          <t xml:space="preserve">
Se ajusto la provision
</t>
        </r>
      </text>
    </comment>
    <comment ref="G33" authorId="0" shapeId="0" xr:uid="{00000000-0006-0000-0C00-000003000000}">
      <text>
        <r>
          <rPr>
            <b/>
            <sz val="9"/>
            <color indexed="81"/>
            <rFont val="Tahoma"/>
            <family val="2"/>
          </rPr>
          <t>Mònica Lucero:</t>
        </r>
        <r>
          <rPr>
            <sz val="9"/>
            <color indexed="81"/>
            <rFont val="Tahoma"/>
            <family val="2"/>
          </rPr>
          <t xml:space="preserve">
se ajusto la provision en 2 meses
</t>
        </r>
      </text>
    </comment>
    <comment ref="E34" authorId="0" shapeId="0" xr:uid="{00000000-0006-0000-0C00-000004000000}">
      <text>
        <r>
          <rPr>
            <b/>
            <sz val="9"/>
            <color indexed="81"/>
            <rFont val="Tahoma"/>
            <family val="2"/>
          </rPr>
          <t>Mònica Lucero:</t>
        </r>
        <r>
          <rPr>
            <sz val="9"/>
            <color indexed="81"/>
            <rFont val="Tahoma"/>
            <family val="2"/>
          </rPr>
          <t xml:space="preserve">
se ajusto provision</t>
        </r>
      </text>
    </comment>
    <comment ref="G34" authorId="0" shapeId="0" xr:uid="{00000000-0006-0000-0C00-000005000000}">
      <text>
        <r>
          <rPr>
            <b/>
            <sz val="9"/>
            <color indexed="81"/>
            <rFont val="Tahoma"/>
            <family val="2"/>
          </rPr>
          <t>Mònica Lucero:</t>
        </r>
        <r>
          <rPr>
            <sz val="9"/>
            <color indexed="81"/>
            <rFont val="Tahoma"/>
            <family val="2"/>
          </rPr>
          <t xml:space="preserve">
se ajusto provision en 2 meses
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Mònica Lucero</author>
  </authors>
  <commentList>
    <comment ref="G27" authorId="0" shapeId="0" xr:uid="{00000000-0006-0000-0D00-000001000000}">
      <text>
        <r>
          <rPr>
            <b/>
            <sz val="9"/>
            <color indexed="81"/>
            <rFont val="Tahoma"/>
            <family val="2"/>
          </rPr>
          <t>Mònica Lucero:</t>
        </r>
        <r>
          <rPr>
            <sz val="9"/>
            <color indexed="81"/>
            <rFont val="Tahoma"/>
            <family val="2"/>
          </rPr>
          <t xml:space="preserve">
Anticipo servicios prestados
</t>
        </r>
      </text>
    </comment>
    <comment ref="I27" authorId="0" shapeId="0" xr:uid="{00000000-0006-0000-0D00-000002000000}">
      <text>
        <r>
          <rPr>
            <b/>
            <sz val="9"/>
            <color indexed="81"/>
            <rFont val="Tahoma"/>
            <family val="2"/>
          </rPr>
          <t>Mònica Lucero:</t>
        </r>
        <r>
          <rPr>
            <sz val="9"/>
            <color indexed="81"/>
            <rFont val="Tahoma"/>
            <family val="2"/>
          </rPr>
          <t xml:space="preserve">
Anticipo servicios prestados
</t>
        </r>
      </text>
    </comment>
  </commentList>
</comments>
</file>

<file path=xl/sharedStrings.xml><?xml version="1.0" encoding="utf-8"?>
<sst xmlns="http://schemas.openxmlformats.org/spreadsheetml/2006/main" count="4776" uniqueCount="2186">
  <si>
    <t>RUC_EMISOR</t>
  </si>
  <si>
    <t>RAZON_SOCIAL_EMISOR</t>
  </si>
  <si>
    <t>TIPO_COMPROBANTE</t>
  </si>
  <si>
    <t>SERIE_COMPROBANTE</t>
  </si>
  <si>
    <t>CLAVE_ACCESO</t>
  </si>
  <si>
    <t>FECHA_AUTORIZACION</t>
  </si>
  <si>
    <t>FECHA_EMISION</t>
  </si>
  <si>
    <t>IDENTIFICACION_RECEPTOR</t>
  </si>
  <si>
    <t>VALOR_SIN_IMPUESTOS</t>
  </si>
  <si>
    <t>IVA</t>
  </si>
  <si>
    <t>IMPORTE_TOTAL</t>
  </si>
  <si>
    <t>NUMERO_DOCUMENTO_MODIFICADO</t>
  </si>
  <si>
    <t>MEGADATOS S.A.</t>
  </si>
  <si>
    <t>Factura</t>
  </si>
  <si>
    <t>001-011-038667503</t>
  </si>
  <si>
    <t>CONSORCIO ECUATORIANO DE TELECOMUNICACIONES S.A. CONECEL</t>
  </si>
  <si>
    <t>001-221-003460741</t>
  </si>
  <si>
    <t>MAXICOMBUST S.A.</t>
  </si>
  <si>
    <t>001-011-000224328</t>
  </si>
  <si>
    <t>001-221-003469728</t>
  </si>
  <si>
    <t>001-011-000224957</t>
  </si>
  <si>
    <t>001-011-000226289</t>
  </si>
  <si>
    <t>DISTRIBUIDORA PERIMETRAL DE COMBUSTIBLES LIQUIDOS DIPERCOMLIQ CIA. LTDA</t>
  </si>
  <si>
    <t>001-012-000837067</t>
  </si>
  <si>
    <t>DATAFAST S.A.</t>
  </si>
  <si>
    <t>001-002-003818770</t>
  </si>
  <si>
    <t>001-011-000227178</t>
  </si>
  <si>
    <t>001-011-000226948</t>
  </si>
  <si>
    <t xml:space="preserve">COMERCIAL KYWI S.A. </t>
  </si>
  <si>
    <t>033-907-000087323</t>
  </si>
  <si>
    <t>001-011-000228313</t>
  </si>
  <si>
    <t>PESANTEZ CORDERO PEDRITO RAFAEL</t>
  </si>
  <si>
    <t>005-103-000404228</t>
  </si>
  <si>
    <t>BELICOF S.A.</t>
  </si>
  <si>
    <t>001-099-000000482</t>
  </si>
  <si>
    <t>LA CHIRIPA CHIRS S.A.</t>
  </si>
  <si>
    <t>005-012-000045494</t>
  </si>
  <si>
    <t>OTECEL S.A.</t>
  </si>
  <si>
    <t>001-327-098146670</t>
  </si>
  <si>
    <t>GAITALIN S.A.</t>
  </si>
  <si>
    <t>001-008-000936994</t>
  </si>
  <si>
    <t>033-907-000087480</t>
  </si>
  <si>
    <t>SEGURIDAD &amp; CUSTODIA CUSTOWILL CIA. LTDA</t>
  </si>
  <si>
    <t>001-002-000000551</t>
  </si>
  <si>
    <t>033-911-000001489</t>
  </si>
  <si>
    <t>EMPRESA ELECTRICA PUBLICA ESTRATEGICA CORPORACION NACIONAL DE ELECTRICIDAD CNEL EP</t>
  </si>
  <si>
    <t>002-999-015182241</t>
  </si>
  <si>
    <t>002-999-015182055</t>
  </si>
  <si>
    <t>AGUAS DE SAMBORONDON AMAGUA C.E.M.</t>
  </si>
  <si>
    <t>001-001-007535487</t>
  </si>
  <si>
    <t>ESCRITORNI S.A.</t>
  </si>
  <si>
    <t>001-005-002212213</t>
  </si>
  <si>
    <t>001-001-007535291</t>
  </si>
  <si>
    <t>001-001-007534721</t>
  </si>
  <si>
    <t>001-001-007535160</t>
  </si>
  <si>
    <t>002-999-015182053</t>
  </si>
  <si>
    <t>002-999-015182260</t>
  </si>
  <si>
    <t>002-999-015181963</t>
  </si>
  <si>
    <t>002-999-015182054</t>
  </si>
  <si>
    <t>001-001-007534720</t>
  </si>
  <si>
    <t>001-001-007535464</t>
  </si>
  <si>
    <t>FERJEM SEGURIDAD CIA. LTDA.</t>
  </si>
  <si>
    <t>001-010-000003295</t>
  </si>
  <si>
    <t>001-010-000003296</t>
  </si>
  <si>
    <t>033-909-000036420</t>
  </si>
  <si>
    <t>005-102-000505282</t>
  </si>
  <si>
    <t>SUAREZ LUQUE JOSE ENRIQUE</t>
  </si>
  <si>
    <t>001-001-000000014</t>
  </si>
  <si>
    <t>001-009-000908991</t>
  </si>
  <si>
    <t>001-009-000909933</t>
  </si>
  <si>
    <t>TIENDAS INDUSTRIALES ASOCIADAS TIA S. A.</t>
  </si>
  <si>
    <t>169-005-000866654</t>
  </si>
  <si>
    <t>FLORES GARCIA SANTOS EDMUNDO</t>
  </si>
  <si>
    <t>001-100-000017239</t>
  </si>
  <si>
    <t>ESTACION DE SERVICIOS ALPASO S.A.</t>
  </si>
  <si>
    <t>003-009-000135569</t>
  </si>
  <si>
    <t>033-905-000202189</t>
  </si>
  <si>
    <t>001-011-000236894</t>
  </si>
  <si>
    <t>DISTRIBUIDORA DE COMBUSTIBLES LIQUIDOS DISCOMLIQ S.A.</t>
  </si>
  <si>
    <t>002-015-000208516</t>
  </si>
  <si>
    <t>MOTORGAS S.A.</t>
  </si>
  <si>
    <t>002-001-000177723</t>
  </si>
  <si>
    <t>DE LA TORRE REINA JOSE RAMON</t>
  </si>
  <si>
    <t>001-100-000000001</t>
  </si>
  <si>
    <t>GETTAREQ S.A.</t>
  </si>
  <si>
    <t>202-110-000049563</t>
  </si>
  <si>
    <t>LOOR MENDOZA REINALDO SEBASTIAN</t>
  </si>
  <si>
    <t>001-003-000000083</t>
  </si>
  <si>
    <t>001-012-000860523</t>
  </si>
  <si>
    <t>001-010-000003308</t>
  </si>
  <si>
    <t>001-010-000003309</t>
  </si>
  <si>
    <t>001-011-000241446</t>
  </si>
  <si>
    <t>TARDI S.A.</t>
  </si>
  <si>
    <t>001-100-000252560</t>
  </si>
  <si>
    <t>001-011-000242256</t>
  </si>
  <si>
    <t>BANCO DEL PACIFICO S.A.</t>
  </si>
  <si>
    <t>113-001-194997206</t>
  </si>
  <si>
    <t>113-001-194997147</t>
  </si>
  <si>
    <t>113-001-194997174</t>
  </si>
  <si>
    <t>113-001-194997231</t>
  </si>
  <si>
    <t>INTERMONT S.A.</t>
  </si>
  <si>
    <t>002-014-001726255</t>
  </si>
  <si>
    <t>001-010-000827765</t>
  </si>
  <si>
    <t>001-010-000827764</t>
  </si>
  <si>
    <t>FACTURAS RECIBIDAS  AGOSTO 2023</t>
  </si>
  <si>
    <t>001-011-039445110</t>
  </si>
  <si>
    <t>001-005-002231281</t>
  </si>
  <si>
    <t>001-221-003483723</t>
  </si>
  <si>
    <t>001-221-003484680</t>
  </si>
  <si>
    <t>CARABAJO AVELINO KATHERINE VANESSA</t>
  </si>
  <si>
    <t>001-003-000000589</t>
  </si>
  <si>
    <t>CHAVEZ DELGADO SONIA MARIBEL</t>
  </si>
  <si>
    <t>001-002-000000642</t>
  </si>
  <si>
    <t>001-009-000919044</t>
  </si>
  <si>
    <t>VITERI CALLE CARLOS JOSE</t>
  </si>
  <si>
    <t>001-002-000000837</t>
  </si>
  <si>
    <t>001-011-000246217</t>
  </si>
  <si>
    <t>002-017-001058091</t>
  </si>
  <si>
    <t>002-012-000342448</t>
  </si>
  <si>
    <t>033-906-000230633</t>
  </si>
  <si>
    <t>001-008-000951690</t>
  </si>
  <si>
    <t>001-099-000000524</t>
  </si>
  <si>
    <t>001-327-098953698</t>
  </si>
  <si>
    <t>003-001-000337663</t>
  </si>
  <si>
    <t>001-001-007598032</t>
  </si>
  <si>
    <t>001-001-007598031</t>
  </si>
  <si>
    <t>001-001-007598775</t>
  </si>
  <si>
    <t>001-001-007598602</t>
  </si>
  <si>
    <t>001-001-007598798</t>
  </si>
  <si>
    <t>001-001-007598471</t>
  </si>
  <si>
    <t>002-999-015556492</t>
  </si>
  <si>
    <t>002-999-015551845</t>
  </si>
  <si>
    <t>002-999-015551846</t>
  </si>
  <si>
    <t>002-999-015556934</t>
  </si>
  <si>
    <t>002-999-015556417</t>
  </si>
  <si>
    <t>002-999-015556566</t>
  </si>
  <si>
    <t>001-008-000954243</t>
  </si>
  <si>
    <t>CABRERA CARRION GLADYS XIMENA</t>
  </si>
  <si>
    <t>001-004-000223552</t>
  </si>
  <si>
    <t>003-001-000338750</t>
  </si>
  <si>
    <t>YAGUAL BRUCEL SHIRLEY KATHERINE</t>
  </si>
  <si>
    <t>001-100-000002560</t>
  </si>
  <si>
    <t>LIDERCOMPANY S.A.</t>
  </si>
  <si>
    <t>002-002-000017441</t>
  </si>
  <si>
    <t>001-001-000000015</t>
  </si>
  <si>
    <t>FIENCO LOOR HILDA JANETH</t>
  </si>
  <si>
    <t>001-100-000001213</t>
  </si>
  <si>
    <t>001-100-000001212</t>
  </si>
  <si>
    <t>001-003-000031668</t>
  </si>
  <si>
    <t>001-002-000001653</t>
  </si>
  <si>
    <t>ATIMASA S.A.</t>
  </si>
  <si>
    <t>187-004-000169290</t>
  </si>
  <si>
    <t>001-009-000925827</t>
  </si>
  <si>
    <t>033-909-000039530</t>
  </si>
  <si>
    <t>SALAS SALAS SEVERO GIOVANNY</t>
  </si>
  <si>
    <t>004-002-000005538</t>
  </si>
  <si>
    <t>001-005-002247409</t>
  </si>
  <si>
    <t>001-010-000003366</t>
  </si>
  <si>
    <t>001-010-000003365</t>
  </si>
  <si>
    <t>COMERCIAL SALINAS COMSALINAS CIA. LTDA.</t>
  </si>
  <si>
    <t>001-002-000019716</t>
  </si>
  <si>
    <t>001-010-000003374</t>
  </si>
  <si>
    <t>113-001-196148028</t>
  </si>
  <si>
    <t>113-001-196148097</t>
  </si>
  <si>
    <t>113-001-196147814</t>
  </si>
  <si>
    <t>113-001-196147655</t>
  </si>
  <si>
    <t>113-001-196147960</t>
  </si>
  <si>
    <t>113-001-196148062</t>
  </si>
  <si>
    <t>113-001-196147735</t>
  </si>
  <si>
    <t>001-010-000003373</t>
  </si>
  <si>
    <t>002-002-000017687</t>
  </si>
  <si>
    <t>001-100-000255264</t>
  </si>
  <si>
    <t>001-003-000000097</t>
  </si>
  <si>
    <t>001-008-000962486</t>
  </si>
  <si>
    <t>MEGA SANTAMARIA S.A.</t>
  </si>
  <si>
    <t>031-077-000390897</t>
  </si>
  <si>
    <t>ADMINISTRACION ESTRATEGICA DE GASOLINERAS DEL ECUADOR ADESGAE CIA. LTDA.</t>
  </si>
  <si>
    <t>013-018-000025953</t>
  </si>
  <si>
    <t>001-221-003505731</t>
  </si>
  <si>
    <t>001-011-040235157</t>
  </si>
  <si>
    <t>001-221-003507012</t>
  </si>
  <si>
    <t>005-012-000062686</t>
  </si>
  <si>
    <t>002-014-000318587</t>
  </si>
  <si>
    <t>001-013-000731102</t>
  </si>
  <si>
    <t>GIGANTOPRINT S.A.S.</t>
  </si>
  <si>
    <t>001-900-000000444</t>
  </si>
  <si>
    <t>002-999-015866395</t>
  </si>
  <si>
    <t>002-999-015871480</t>
  </si>
  <si>
    <t>002-999-015866394</t>
  </si>
  <si>
    <t>002-999-015871038</t>
  </si>
  <si>
    <t>002-999-015871112</t>
  </si>
  <si>
    <t>002-999-015870963</t>
  </si>
  <si>
    <t>GERARDO ORTIZ E HIJOS CIA LTDA</t>
  </si>
  <si>
    <t>037-905-000058673</t>
  </si>
  <si>
    <t>002-012-000357130</t>
  </si>
  <si>
    <t>001-003-000086325</t>
  </si>
  <si>
    <t>239-005-000272383</t>
  </si>
  <si>
    <t>033-910-000022518</t>
  </si>
  <si>
    <t>001-327-099909260</t>
  </si>
  <si>
    <t>HORMICORP S. A. HORMIGONES Y PREFABRICADOS</t>
  </si>
  <si>
    <t>002-103-000004735</t>
  </si>
  <si>
    <t>MEGAMETALES S.A.</t>
  </si>
  <si>
    <t>018-100-000026446</t>
  </si>
  <si>
    <t>001-001-007661688</t>
  </si>
  <si>
    <t>001-001-007661689</t>
  </si>
  <si>
    <t>001-001-007662259</t>
  </si>
  <si>
    <t>001-001-007662455</t>
  </si>
  <si>
    <t>001-001-007662128</t>
  </si>
  <si>
    <t>001-001-007662432</t>
  </si>
  <si>
    <t>001-002-000001730</t>
  </si>
  <si>
    <t>001-012-000511468</t>
  </si>
  <si>
    <t>001-012-000511469</t>
  </si>
  <si>
    <t>COOPERATIVA DE TRANSPORTE BRISAS DE SANTAY PANORAMA</t>
  </si>
  <si>
    <t>002-022-000580736</t>
  </si>
  <si>
    <t>001-010-000003428</t>
  </si>
  <si>
    <t>001-010-000003427</t>
  </si>
  <si>
    <t>001-001-000000017</t>
  </si>
  <si>
    <t>001-099-000000580</t>
  </si>
  <si>
    <t>001-100-000001328</t>
  </si>
  <si>
    <t>GARCIA NAVARRETE JAIRON JONATHAN</t>
  </si>
  <si>
    <t>002-002-000000089</t>
  </si>
  <si>
    <t>002-002-000000093</t>
  </si>
  <si>
    <t>002-002-000000092</t>
  </si>
  <si>
    <t>001-011-000597064</t>
  </si>
  <si>
    <t>001-011-000597065</t>
  </si>
  <si>
    <t>001-100-000019426</t>
  </si>
  <si>
    <t>001-002-000001757</t>
  </si>
  <si>
    <t>VACACELA DIAZ ANGEL ARTURO</t>
  </si>
  <si>
    <t>001-002-000000034</t>
  </si>
  <si>
    <t>ZUKALO S.A.</t>
  </si>
  <si>
    <t>001-002-000092358</t>
  </si>
  <si>
    <t>001-900-000000465</t>
  </si>
  <si>
    <t>239-006-000239099</t>
  </si>
  <si>
    <t>002-002-000000107</t>
  </si>
  <si>
    <t>005-103-000440338</t>
  </si>
  <si>
    <t>001-100-000257712</t>
  </si>
  <si>
    <t>CARVAJAL AYALA MARIA DEL CARMEN</t>
  </si>
  <si>
    <t>001-002-000071072</t>
  </si>
  <si>
    <t>001-010-000003436</t>
  </si>
  <si>
    <t>001-010-000003435</t>
  </si>
  <si>
    <t>FOTOMAXX VISAS CIA.LTDA.</t>
  </si>
  <si>
    <t>002-002-000018680</t>
  </si>
  <si>
    <t>COSTAKARIM S.A.</t>
  </si>
  <si>
    <t>004-001-000211711</t>
  </si>
  <si>
    <t>001-100-000001423</t>
  </si>
  <si>
    <t>002-012-000369913</t>
  </si>
  <si>
    <t>001-003-000000109</t>
  </si>
  <si>
    <t>113-001-197399895</t>
  </si>
  <si>
    <t>113-001-197399929</t>
  </si>
  <si>
    <t>113-001-197399834</t>
  </si>
  <si>
    <t>FACTURAS RECIBIDAS 2023</t>
  </si>
  <si>
    <t>001-221-003527394</t>
  </si>
  <si>
    <t>001-221-003529611</t>
  </si>
  <si>
    <t>001-011-041023064</t>
  </si>
  <si>
    <t>003-005-000463578</t>
  </si>
  <si>
    <t>003-005-000463579</t>
  </si>
  <si>
    <t>001-003-000115764</t>
  </si>
  <si>
    <t>001-008-000981916</t>
  </si>
  <si>
    <t>001-009-000948434</t>
  </si>
  <si>
    <t>001-327-100798117</t>
  </si>
  <si>
    <t>001-002-000071461</t>
  </si>
  <si>
    <t>001-002-000071459</t>
  </si>
  <si>
    <t>PRODUFUENTE S.A.</t>
  </si>
  <si>
    <t>001-102-000806380</t>
  </si>
  <si>
    <t>002-015-000236847</t>
  </si>
  <si>
    <t>001-010-000858195</t>
  </si>
  <si>
    <t>001-100-000003841</t>
  </si>
  <si>
    <t>001-001-007725516</t>
  </si>
  <si>
    <t>001-001-007726282</t>
  </si>
  <si>
    <t>001-001-007726259</t>
  </si>
  <si>
    <t>001-001-007725515</t>
  </si>
  <si>
    <t>COMERCIO Y PREDIOS COMPRED S.A.</t>
  </si>
  <si>
    <t>001-012-001285011</t>
  </si>
  <si>
    <t>001-001-007725955</t>
  </si>
  <si>
    <t>001-001-007726086</t>
  </si>
  <si>
    <t>001-010-000003493</t>
  </si>
  <si>
    <t>001-010-000003492</t>
  </si>
  <si>
    <t>002-999-016377650</t>
  </si>
  <si>
    <t>002-999-016373012</t>
  </si>
  <si>
    <t>002-999-016373013</t>
  </si>
  <si>
    <t>001-001-000000018</t>
  </si>
  <si>
    <t>002-999-016377575</t>
  </si>
  <si>
    <t>002-999-016378092</t>
  </si>
  <si>
    <t>001-008-000985786</t>
  </si>
  <si>
    <t>001-008-000985787</t>
  </si>
  <si>
    <t>002-999-016377724</t>
  </si>
  <si>
    <t>001-099-000000638</t>
  </si>
  <si>
    <t>001-013-000747546</t>
  </si>
  <si>
    <t>001-010-000863275</t>
  </si>
  <si>
    <t>001-100-000001533</t>
  </si>
  <si>
    <t>002-002-000000170</t>
  </si>
  <si>
    <t>001-100-000004098</t>
  </si>
  <si>
    <t>001-010-000003536</t>
  </si>
  <si>
    <t>001-010-000003537</t>
  </si>
  <si>
    <t>044-013-001153813</t>
  </si>
  <si>
    <t>001-003-000000118</t>
  </si>
  <si>
    <t>003-002-000253038</t>
  </si>
  <si>
    <t>002-002-000000203</t>
  </si>
  <si>
    <t>001-100-000004256</t>
  </si>
  <si>
    <t>002-002-000000211</t>
  </si>
  <si>
    <t>001-011-041810632</t>
  </si>
  <si>
    <t>001-221-003548400</t>
  </si>
  <si>
    <t>001-221-003549796</t>
  </si>
  <si>
    <t>002-002-000000222</t>
  </si>
  <si>
    <t>GESURYMACA S.A.</t>
  </si>
  <si>
    <t>004-112-000397310</t>
  </si>
  <si>
    <t>002-002-000000227</t>
  </si>
  <si>
    <t>033-902-000532037</t>
  </si>
  <si>
    <t>001-013-000753237</t>
  </si>
  <si>
    <t>002-999-016637215</t>
  </si>
  <si>
    <t>002-999-016637216</t>
  </si>
  <si>
    <t>002-999-016642286</t>
  </si>
  <si>
    <t>002-999-016641918</t>
  </si>
  <si>
    <t>002-999-016641771</t>
  </si>
  <si>
    <t>002-999-016641846</t>
  </si>
  <si>
    <t>001-003-000174558</t>
  </si>
  <si>
    <t>001-327-101684445</t>
  </si>
  <si>
    <t>003-009-000149367</t>
  </si>
  <si>
    <t>001-001-007790327</t>
  </si>
  <si>
    <t>001-001-007790153</t>
  </si>
  <si>
    <t>001-010-000003562</t>
  </si>
  <si>
    <t>001-010-000003563</t>
  </si>
  <si>
    <t>001-001-007789582</t>
  </si>
  <si>
    <t>001-001-007789583</t>
  </si>
  <si>
    <t>001-001-007790022</t>
  </si>
  <si>
    <t>001-001-007790350</t>
  </si>
  <si>
    <t>LIRIS S.A.</t>
  </si>
  <si>
    <t>029-004-000285275</t>
  </si>
  <si>
    <t>001-001-000000019</t>
  </si>
  <si>
    <t>003-002-000256473</t>
  </si>
  <si>
    <t>037-909-000063011</t>
  </si>
  <si>
    <t>037-912-000028561</t>
  </si>
  <si>
    <t>AMAGUAYA LLAMUCA ANGEL</t>
  </si>
  <si>
    <t>001-002-000006322</t>
  </si>
  <si>
    <t>227-010-000140262</t>
  </si>
  <si>
    <t>005-103-000467659</t>
  </si>
  <si>
    <t>003-006-000270593</t>
  </si>
  <si>
    <t>003-010-000213331</t>
  </si>
  <si>
    <t>URBINA BERTHA CECILIA TRINIDAD</t>
  </si>
  <si>
    <t>004-100-000191903</t>
  </si>
  <si>
    <t>ESTSERHMIGUEL S.A.</t>
  </si>
  <si>
    <t>003-004-002396455</t>
  </si>
  <si>
    <t>113-001-199580367</t>
  </si>
  <si>
    <t>113-001-199580260</t>
  </si>
  <si>
    <t>113-001-199580275</t>
  </si>
  <si>
    <t>113-001-199580199</t>
  </si>
  <si>
    <t>113-001-199580240</t>
  </si>
  <si>
    <t>113-001-199580380</t>
  </si>
  <si>
    <t>113-001-199580302</t>
  </si>
  <si>
    <t>113-001-199580221</t>
  </si>
  <si>
    <t>113-001-199580348</t>
  </si>
  <si>
    <t>113-001-199580415</t>
  </si>
  <si>
    <t>113-001-199580442</t>
  </si>
  <si>
    <t>113-001-199580326</t>
  </si>
  <si>
    <t>113-001-199580431</t>
  </si>
  <si>
    <t>001-010-000003574</t>
  </si>
  <si>
    <t>001-010-000003575</t>
  </si>
  <si>
    <t>001-001-000000020</t>
  </si>
  <si>
    <t>002-002-000000288</t>
  </si>
  <si>
    <t>001-003-000000126</t>
  </si>
  <si>
    <t>033-902-000538078</t>
  </si>
  <si>
    <t>005-011-000081125</t>
  </si>
  <si>
    <t>005-011-000081124</t>
  </si>
  <si>
    <t>001-900-000000555</t>
  </si>
  <si>
    <t>FACTURAS RECIBIDAS DICIEMBRE 2023</t>
  </si>
  <si>
    <t>AGOSTO</t>
  </si>
  <si>
    <t>SEPTIEMBRE</t>
  </si>
  <si>
    <t>DICIEMBRE</t>
  </si>
  <si>
    <r>
      <rPr>
        <b/>
        <sz val="7.5"/>
        <rFont val="Tahoma"/>
        <family val="2"/>
      </rPr>
      <t>5.1</t>
    </r>
  </si>
  <si>
    <r>
      <rPr>
        <b/>
        <sz val="7.5"/>
        <rFont val="Tahoma"/>
        <family val="2"/>
      </rPr>
      <t>5.1.1</t>
    </r>
  </si>
  <si>
    <r>
      <rPr>
        <b/>
        <sz val="7.5"/>
        <rFont val="Tahoma"/>
        <family val="2"/>
      </rPr>
      <t>5.1.1.1</t>
    </r>
  </si>
  <si>
    <r>
      <rPr>
        <sz val="7.5"/>
        <rFont val="Verdana"/>
        <family val="2"/>
      </rPr>
      <t>5.1.1.1.1</t>
    </r>
  </si>
  <si>
    <r>
      <rPr>
        <sz val="7.5"/>
        <rFont val="Verdana"/>
        <family val="2"/>
      </rPr>
      <t>5.1.1.1.2</t>
    </r>
  </si>
  <si>
    <r>
      <rPr>
        <sz val="7.5"/>
        <rFont val="Verdana"/>
        <family val="2"/>
      </rPr>
      <t>5.1.1.1.3</t>
    </r>
  </si>
  <si>
    <r>
      <rPr>
        <sz val="7.5"/>
        <rFont val="Verdana"/>
        <family val="2"/>
      </rPr>
      <t>5.1.1.1.4</t>
    </r>
  </si>
  <si>
    <r>
      <rPr>
        <b/>
        <sz val="7.5"/>
        <rFont val="Tahoma"/>
        <family val="2"/>
      </rPr>
      <t>5.1.1.2</t>
    </r>
  </si>
  <si>
    <r>
      <rPr>
        <sz val="7.5"/>
        <rFont val="Verdana"/>
        <family val="2"/>
      </rPr>
      <t>5.1.1.2.1</t>
    </r>
  </si>
  <si>
    <r>
      <rPr>
        <sz val="7.5"/>
        <rFont val="Verdana"/>
        <family val="2"/>
      </rPr>
      <t>5.1.1.2.2</t>
    </r>
  </si>
  <si>
    <r>
      <rPr>
        <sz val="7.5"/>
        <rFont val="Verdana"/>
        <family val="2"/>
      </rPr>
      <t>5.1.1.2.3</t>
    </r>
  </si>
  <si>
    <r>
      <rPr>
        <sz val="7.5"/>
        <rFont val="Verdana"/>
        <family val="2"/>
      </rPr>
      <t>5.1.1.2.4</t>
    </r>
  </si>
  <si>
    <r>
      <rPr>
        <sz val="7.5"/>
        <rFont val="Verdana"/>
        <family val="2"/>
      </rPr>
      <t>5.1.1.2.5</t>
    </r>
  </si>
  <si>
    <r>
      <rPr>
        <sz val="7.5"/>
        <rFont val="Verdana"/>
        <family val="2"/>
      </rPr>
      <t>5.1.1.2.6</t>
    </r>
  </si>
  <si>
    <r>
      <rPr>
        <sz val="7.5"/>
        <rFont val="Verdana"/>
        <family val="2"/>
      </rPr>
      <t>5.1.1.2.7</t>
    </r>
  </si>
  <si>
    <r>
      <rPr>
        <sz val="7.5"/>
        <rFont val="Verdana"/>
        <family val="2"/>
      </rPr>
      <t>5.1.1.2.8</t>
    </r>
  </si>
  <si>
    <r>
      <rPr>
        <b/>
        <sz val="7.5"/>
        <rFont val="Tahoma"/>
        <family val="2"/>
      </rPr>
      <t>5.1.1.3</t>
    </r>
  </si>
  <si>
    <r>
      <rPr>
        <sz val="7.5"/>
        <rFont val="Verdana"/>
        <family val="2"/>
      </rPr>
      <t>5.1.1.3.1</t>
    </r>
  </si>
  <si>
    <r>
      <rPr>
        <sz val="7.5"/>
        <rFont val="Verdana"/>
        <family val="2"/>
      </rPr>
      <t>5.1.1.3.2</t>
    </r>
  </si>
  <si>
    <r>
      <rPr>
        <sz val="7.5"/>
        <rFont val="Verdana"/>
        <family val="2"/>
      </rPr>
      <t>5.1.1.3.3</t>
    </r>
  </si>
  <si>
    <r>
      <rPr>
        <sz val="7.5"/>
        <rFont val="Verdana"/>
        <family val="2"/>
      </rPr>
      <t>5.1.1.3.4</t>
    </r>
  </si>
  <si>
    <r>
      <rPr>
        <b/>
        <sz val="7.5"/>
        <rFont val="Tahoma"/>
        <family val="2"/>
      </rPr>
      <t>5.1.1.4</t>
    </r>
  </si>
  <si>
    <r>
      <rPr>
        <b/>
        <sz val="7.5"/>
        <rFont val="Tahoma"/>
        <family val="2"/>
      </rPr>
      <t>5.1.1.5</t>
    </r>
  </si>
  <si>
    <r>
      <rPr>
        <sz val="7.5"/>
        <rFont val="Verdana"/>
        <family val="2"/>
      </rPr>
      <t>5.1.1.5.3</t>
    </r>
  </si>
  <si>
    <r>
      <rPr>
        <sz val="7.5"/>
        <rFont val="Verdana"/>
        <family val="2"/>
      </rPr>
      <t>5.1.1.5.4</t>
    </r>
  </si>
  <si>
    <r>
      <rPr>
        <sz val="7.5"/>
        <rFont val="Verdana"/>
        <family val="2"/>
      </rPr>
      <t>5.1.1.5.7</t>
    </r>
  </si>
  <si>
    <r>
      <rPr>
        <b/>
        <sz val="7.5"/>
        <rFont val="Tahoma"/>
        <family val="2"/>
      </rPr>
      <t>5.1.2</t>
    </r>
  </si>
  <si>
    <r>
      <rPr>
        <b/>
        <sz val="7.5"/>
        <rFont val="Tahoma"/>
        <family val="2"/>
      </rPr>
      <t>5.1.2.1</t>
    </r>
  </si>
  <si>
    <r>
      <rPr>
        <sz val="7.5"/>
        <rFont val="Verdana"/>
        <family val="2"/>
      </rPr>
      <t>5.1.2.1.1</t>
    </r>
  </si>
  <si>
    <r>
      <rPr>
        <sz val="7.5"/>
        <rFont val="Verdana"/>
        <family val="2"/>
      </rPr>
      <t>5.1.2.1.2</t>
    </r>
  </si>
  <si>
    <r>
      <rPr>
        <sz val="7.5"/>
        <rFont val="Verdana"/>
        <family val="2"/>
      </rPr>
      <t>5.1.2.1.3</t>
    </r>
  </si>
  <si>
    <r>
      <rPr>
        <sz val="7.5"/>
        <rFont val="Verdana"/>
        <family val="2"/>
      </rPr>
      <t>5.1.2.1.4</t>
    </r>
  </si>
  <si>
    <r>
      <rPr>
        <sz val="7.5"/>
        <rFont val="Verdana"/>
        <family val="2"/>
      </rPr>
      <t>5.1.2.1.5</t>
    </r>
  </si>
  <si>
    <r>
      <rPr>
        <sz val="7.5"/>
        <rFont val="Verdana"/>
        <family val="2"/>
      </rPr>
      <t>5.1.2.1.7</t>
    </r>
  </si>
  <si>
    <r>
      <rPr>
        <sz val="7.5"/>
        <rFont val="Verdana"/>
        <family val="2"/>
      </rPr>
      <t>5.1.2.1.8</t>
    </r>
  </si>
  <si>
    <r>
      <rPr>
        <sz val="7.5"/>
        <rFont val="Verdana"/>
        <family val="2"/>
      </rPr>
      <t>5.1.2.1.9</t>
    </r>
  </si>
  <si>
    <t>Otros insumos para mantenimientos</t>
  </si>
  <si>
    <r>
      <rPr>
        <b/>
        <sz val="7.5"/>
        <rFont val="Tahoma"/>
        <family val="2"/>
      </rPr>
      <t>5.1.2.2</t>
    </r>
  </si>
  <si>
    <t>MANTENIMIENTOS GENERALES URBANIZACION</t>
  </si>
  <si>
    <r>
      <rPr>
        <b/>
        <sz val="7.5"/>
        <rFont val="Tahoma"/>
        <family val="2"/>
      </rPr>
      <t>5.1.2.2.2</t>
    </r>
  </si>
  <si>
    <t>Mantenim. Y Reparac. Maquin y Equipos</t>
  </si>
  <si>
    <r>
      <rPr>
        <sz val="7.5"/>
        <rFont val="Verdana"/>
        <family val="2"/>
      </rPr>
      <t>5.1.2.2.2.3</t>
    </r>
  </si>
  <si>
    <t>Manteniminto corta cesped</t>
  </si>
  <si>
    <r>
      <rPr>
        <sz val="7.5"/>
        <rFont val="Verdana"/>
        <family val="2"/>
      </rPr>
      <t>5.1.2.2.2.7</t>
    </r>
  </si>
  <si>
    <t>Mantenimiento Cámaras de seguridad y cer</t>
  </si>
  <si>
    <r>
      <rPr>
        <sz val="7.5"/>
        <rFont val="Verdana"/>
        <family val="2"/>
      </rPr>
      <t>5.1.2.2.2.9</t>
    </r>
  </si>
  <si>
    <t>Mantenimiento parlantes</t>
  </si>
  <si>
    <r>
      <rPr>
        <sz val="7.5"/>
        <rFont val="Verdana"/>
        <family val="2"/>
      </rPr>
      <t>5.1.2.2.2.10</t>
    </r>
  </si>
  <si>
    <t>Mantenimiento Bicicletas</t>
  </si>
  <si>
    <r>
      <rPr>
        <sz val="7.5"/>
        <rFont val="Verdana"/>
        <family val="2"/>
      </rPr>
      <t>5.1.2.2.2.12</t>
    </r>
  </si>
  <si>
    <t>Mantenimiento Equipos GYM</t>
  </si>
  <si>
    <r>
      <rPr>
        <b/>
        <sz val="7.5"/>
        <rFont val="Tahoma"/>
        <family val="2"/>
      </rPr>
      <t>5.1.2.2.4</t>
    </r>
  </si>
  <si>
    <t>Mantenim. de Instalaciones</t>
  </si>
  <si>
    <r>
      <rPr>
        <sz val="7.5"/>
        <rFont val="Verdana"/>
        <family val="2"/>
      </rPr>
      <t>5.1.2.2.4.1</t>
    </r>
  </si>
  <si>
    <t>Pintada de Urbanización y sus areas</t>
  </si>
  <si>
    <r>
      <rPr>
        <sz val="7.5"/>
        <rFont val="Verdana"/>
        <family val="2"/>
      </rPr>
      <t>5.1.2.2.4.3</t>
    </r>
  </si>
  <si>
    <t>Barras de acceso Garita</t>
  </si>
  <si>
    <r>
      <rPr>
        <sz val="7.5"/>
        <rFont val="Verdana"/>
        <family val="2"/>
      </rPr>
      <t>5.1.2.2.4.4</t>
    </r>
  </si>
  <si>
    <t>Mantenimiento Jardinerias</t>
  </si>
  <si>
    <r>
      <rPr>
        <sz val="7.5"/>
        <rFont val="Verdana"/>
        <family val="2"/>
      </rPr>
      <t>5.1.2.2.4.5</t>
    </r>
  </si>
  <si>
    <t>Mantenimiento Piscinas</t>
  </si>
  <si>
    <r>
      <rPr>
        <sz val="7.5"/>
        <rFont val="Verdana"/>
        <family val="2"/>
      </rPr>
      <t>5.1.2.2.4.6</t>
    </r>
  </si>
  <si>
    <t>Mantenimiento Banderas APIUC</t>
  </si>
  <si>
    <r>
      <rPr>
        <sz val="7.5"/>
        <rFont val="Verdana"/>
        <family val="2"/>
      </rPr>
      <t>5.1.2.2.4.7</t>
    </r>
  </si>
  <si>
    <t>Mantenimiento canchas de futball</t>
  </si>
  <si>
    <r>
      <rPr>
        <sz val="7.5"/>
        <rFont val="Verdana"/>
        <family val="2"/>
      </rPr>
      <t>5.1.2.2.4.8</t>
    </r>
  </si>
  <si>
    <t>Mantenimiento Parque acuático</t>
  </si>
  <si>
    <r>
      <rPr>
        <sz val="7.5"/>
        <rFont val="Verdana"/>
        <family val="2"/>
      </rPr>
      <t>5.1.2.2.4.9</t>
    </r>
  </si>
  <si>
    <t>Mantenimientos de la Garita</t>
  </si>
  <si>
    <r>
      <rPr>
        <sz val="7.5"/>
        <rFont val="Verdana"/>
        <family val="2"/>
      </rPr>
      <t>5.1.2.2.4.10</t>
    </r>
  </si>
  <si>
    <t>Mantenimiento Cancha Multiple (Basket/Voll</t>
  </si>
  <si>
    <r>
      <rPr>
        <sz val="7.5"/>
        <rFont val="Verdana"/>
        <family val="2"/>
      </rPr>
      <t>5.1.2.2.4.12</t>
    </r>
  </si>
  <si>
    <t>Mantenimiento de Oficina de Administración</t>
  </si>
  <si>
    <r>
      <rPr>
        <b/>
        <sz val="7.5"/>
        <rFont val="Tahoma"/>
        <family val="2"/>
      </rPr>
      <t>5.1.2.3</t>
    </r>
  </si>
  <si>
    <t>SERVICIOS BASICOS</t>
  </si>
  <si>
    <r>
      <rPr>
        <sz val="7.5"/>
        <rFont val="Verdana"/>
        <family val="2"/>
      </rPr>
      <t>5.1.2.3.1</t>
    </r>
  </si>
  <si>
    <t>Energia  Planta De Tratamiento  Sum.1647262</t>
  </si>
  <si>
    <r>
      <rPr>
        <sz val="7.5"/>
        <rFont val="Verdana"/>
        <family val="2"/>
      </rPr>
      <t>5.1.2.3.2</t>
    </r>
  </si>
  <si>
    <t>EnergÍa Área Social Sum.2918919</t>
  </si>
  <si>
    <r>
      <rPr>
        <sz val="7.5"/>
        <rFont val="Verdana"/>
        <family val="2"/>
      </rPr>
      <t>5.1.2.3.3</t>
    </r>
  </si>
  <si>
    <t>Energia Parq.Acuatico Sum.380513-1 Mz 31 S</t>
  </si>
  <si>
    <r>
      <rPr>
        <sz val="7.5"/>
        <rFont val="Verdana"/>
        <family val="2"/>
      </rPr>
      <t>5.1.2.3.4</t>
    </r>
  </si>
  <si>
    <t>Energia Bomba De Riego  Sum 418848-9 Mz 4</t>
  </si>
  <si>
    <r>
      <rPr>
        <sz val="7.5"/>
        <rFont val="Verdana"/>
        <family val="2"/>
      </rPr>
      <t>5.1.2.3.5</t>
    </r>
  </si>
  <si>
    <t>Energia Cerco Electrico Sum. 1647266-2 Mz 5</t>
  </si>
  <si>
    <r>
      <rPr>
        <sz val="7.5"/>
        <rFont val="Verdana"/>
        <family val="2"/>
      </rPr>
      <t>5.1.2.3.6</t>
    </r>
  </si>
  <si>
    <t>Energia Cerco Electrico Sum.1647268-9 Mz 1</t>
  </si>
  <si>
    <r>
      <rPr>
        <sz val="7.5"/>
        <rFont val="Verdana"/>
        <family val="2"/>
      </rPr>
      <t>5.1.2.3.8</t>
    </r>
  </si>
  <si>
    <t>Agua Guardiania-garita</t>
  </si>
  <si>
    <r>
      <rPr>
        <sz val="7.5"/>
        <rFont val="Verdana"/>
        <family val="2"/>
      </rPr>
      <t>5.1.2.3.9</t>
    </r>
  </si>
  <si>
    <t>Agua Planta De Tratamiento</t>
  </si>
  <si>
    <r>
      <rPr>
        <sz val="7.5"/>
        <rFont val="Verdana"/>
        <family val="2"/>
      </rPr>
      <t>5.1.2.3.10</t>
    </r>
  </si>
  <si>
    <t>Agua Parque Acuatico</t>
  </si>
  <si>
    <r>
      <rPr>
        <sz val="7.5"/>
        <rFont val="Verdana"/>
        <family val="2"/>
      </rPr>
      <t>5.1.2.3.11</t>
    </r>
  </si>
  <si>
    <r>
      <rPr>
        <sz val="7.5"/>
        <rFont val="Verdana"/>
        <family val="2"/>
      </rPr>
      <t>5.1.2.3.12</t>
    </r>
  </si>
  <si>
    <r>
      <rPr>
        <sz val="7.5"/>
        <rFont val="Verdana"/>
        <family val="2"/>
      </rPr>
      <t>5.1.2.3.13</t>
    </r>
  </si>
  <si>
    <r>
      <rPr>
        <b/>
        <sz val="7.5"/>
        <rFont val="Tahoma"/>
        <family val="2"/>
      </rPr>
      <t>5.1.2.4</t>
    </r>
  </si>
  <si>
    <r>
      <rPr>
        <sz val="7.5"/>
        <rFont val="Verdana"/>
        <family val="2"/>
      </rPr>
      <t>5.1.2.4.4</t>
    </r>
  </si>
  <si>
    <r>
      <rPr>
        <b/>
        <sz val="7.5"/>
        <rFont val="Tahoma"/>
        <family val="2"/>
      </rPr>
      <t>5.1.2.5</t>
    </r>
  </si>
  <si>
    <r>
      <rPr>
        <sz val="7.5"/>
        <rFont val="Verdana"/>
        <family val="2"/>
      </rPr>
      <t>5.1.2.5.1</t>
    </r>
  </si>
  <si>
    <r>
      <rPr>
        <sz val="7.5"/>
        <rFont val="Verdana"/>
        <family val="2"/>
      </rPr>
      <t>5.1.2.5.2</t>
    </r>
  </si>
  <si>
    <r>
      <rPr>
        <sz val="7.5"/>
        <rFont val="Verdana"/>
        <family val="2"/>
      </rPr>
      <t>5.1.2.5.3</t>
    </r>
  </si>
  <si>
    <r>
      <rPr>
        <sz val="7.5"/>
        <rFont val="Verdana"/>
        <family val="2"/>
      </rPr>
      <t>5.1.2.5.4</t>
    </r>
  </si>
  <si>
    <r>
      <rPr>
        <sz val="7.5"/>
        <rFont val="Verdana"/>
        <family val="2"/>
      </rPr>
      <t>5.1.2.5.5</t>
    </r>
  </si>
  <si>
    <r>
      <rPr>
        <sz val="7.5"/>
        <rFont val="Verdana"/>
        <family val="2"/>
      </rPr>
      <t>5.1.2.5.6</t>
    </r>
  </si>
  <si>
    <r>
      <rPr>
        <b/>
        <sz val="7.5"/>
        <rFont val="Tahoma"/>
        <family val="2"/>
      </rPr>
      <t>5.2</t>
    </r>
  </si>
  <si>
    <r>
      <rPr>
        <b/>
        <sz val="7.5"/>
        <rFont val="Tahoma"/>
        <family val="2"/>
      </rPr>
      <t>5.2.1</t>
    </r>
  </si>
  <si>
    <r>
      <rPr>
        <b/>
        <sz val="7.5"/>
        <rFont val="Tahoma"/>
        <family val="2"/>
      </rPr>
      <t>5.2.1.1</t>
    </r>
  </si>
  <si>
    <r>
      <rPr>
        <b/>
        <sz val="7.5"/>
        <rFont val="Tahoma"/>
        <family val="2"/>
      </rPr>
      <t>5.2.1.2</t>
    </r>
  </si>
  <si>
    <r>
      <rPr>
        <b/>
        <sz val="7.5"/>
        <rFont val="Tahoma"/>
        <family val="2"/>
      </rPr>
      <t>5.2.1.2.1</t>
    </r>
  </si>
  <si>
    <r>
      <rPr>
        <sz val="7.5"/>
        <rFont val="Verdana"/>
        <family val="2"/>
      </rPr>
      <t>5.2.1.2.1.1</t>
    </r>
  </si>
  <si>
    <r>
      <rPr>
        <sz val="7.5"/>
        <rFont val="Verdana"/>
        <family val="2"/>
      </rPr>
      <t>5.2.1.2.1.2</t>
    </r>
  </si>
  <si>
    <r>
      <rPr>
        <sz val="7.5"/>
        <rFont val="Verdana"/>
        <family val="2"/>
      </rPr>
      <t>5.2.1.2.1.3</t>
    </r>
  </si>
  <si>
    <r>
      <rPr>
        <sz val="7.5"/>
        <rFont val="Verdana"/>
        <family val="2"/>
      </rPr>
      <t>5.2.1.2.1.5</t>
    </r>
  </si>
  <si>
    <r>
      <rPr>
        <sz val="7.5"/>
        <rFont val="Verdana"/>
        <family val="2"/>
      </rPr>
      <t>5.2.1.2.1.6</t>
    </r>
  </si>
  <si>
    <r>
      <rPr>
        <b/>
        <sz val="7.5"/>
        <rFont val="Tahoma"/>
        <family val="2"/>
      </rPr>
      <t>5.2.1.2.2</t>
    </r>
  </si>
  <si>
    <r>
      <rPr>
        <sz val="7.5"/>
        <rFont val="Verdana"/>
        <family val="2"/>
      </rPr>
      <t>5.2.1.2.2.3</t>
    </r>
  </si>
  <si>
    <r>
      <rPr>
        <sz val="7.5"/>
        <rFont val="Verdana"/>
        <family val="2"/>
      </rPr>
      <t>5.2.1.2.2.4</t>
    </r>
  </si>
  <si>
    <r>
      <rPr>
        <sz val="7.5"/>
        <rFont val="Verdana"/>
        <family val="2"/>
      </rPr>
      <t>5.2.1.2.2.5</t>
    </r>
  </si>
  <si>
    <r>
      <rPr>
        <sz val="7.5"/>
        <rFont val="Verdana"/>
        <family val="2"/>
      </rPr>
      <t>5.2.1.2.2.6</t>
    </r>
  </si>
  <si>
    <r>
      <rPr>
        <b/>
        <sz val="7.5"/>
        <rFont val="Tahoma"/>
        <family val="2"/>
      </rPr>
      <t>5.2.1.2.33</t>
    </r>
  </si>
  <si>
    <r>
      <rPr>
        <sz val="7.5"/>
        <rFont val="Verdana"/>
        <family val="2"/>
      </rPr>
      <t>5.2.1.2.33.1</t>
    </r>
  </si>
  <si>
    <r>
      <rPr>
        <sz val="7.5"/>
        <rFont val="Verdana"/>
        <family val="2"/>
      </rPr>
      <t>5.2.1.2.33.2</t>
    </r>
  </si>
  <si>
    <r>
      <rPr>
        <sz val="7.5"/>
        <rFont val="Verdana"/>
        <family val="2"/>
      </rPr>
      <t>5.2.1.2.33.3</t>
    </r>
  </si>
  <si>
    <r>
      <rPr>
        <sz val="7.5"/>
        <rFont val="Verdana"/>
        <family val="2"/>
      </rPr>
      <t>5.2.1.2.33.4</t>
    </r>
  </si>
  <si>
    <r>
      <rPr>
        <b/>
        <sz val="7.5"/>
        <rFont val="Tahoma"/>
        <family val="2"/>
      </rPr>
      <t>5.2.1.2.34</t>
    </r>
  </si>
  <si>
    <r>
      <rPr>
        <sz val="7.5"/>
        <rFont val="Verdana"/>
        <family val="2"/>
      </rPr>
      <t>5.2.1.2.34.5</t>
    </r>
  </si>
  <si>
    <r>
      <rPr>
        <b/>
        <sz val="7.5"/>
        <rFont val="Tahoma"/>
        <family val="2"/>
      </rPr>
      <t>5.2.1.2.35</t>
    </r>
  </si>
  <si>
    <r>
      <rPr>
        <sz val="7.5"/>
        <rFont val="Verdana"/>
        <family val="2"/>
      </rPr>
      <t>5.2.1.2.35.1</t>
    </r>
  </si>
  <si>
    <r>
      <rPr>
        <sz val="7.5"/>
        <rFont val="Verdana"/>
        <family val="2"/>
      </rPr>
      <t>5.2.1.2.35.2</t>
    </r>
  </si>
  <si>
    <r>
      <rPr>
        <sz val="7.5"/>
        <rFont val="Verdana"/>
        <family val="2"/>
      </rPr>
      <t>5.2.1.2.35.3</t>
    </r>
  </si>
  <si>
    <r>
      <rPr>
        <sz val="7.5"/>
        <rFont val="Verdana"/>
        <family val="2"/>
      </rPr>
      <t>5.2.1.2.35.6</t>
    </r>
  </si>
  <si>
    <r>
      <rPr>
        <b/>
        <sz val="7.5"/>
        <rFont val="Tahoma"/>
        <family val="2"/>
      </rPr>
      <t>5.2.1.2.36</t>
    </r>
  </si>
  <si>
    <r>
      <rPr>
        <sz val="7.5"/>
        <rFont val="Verdana"/>
        <family val="2"/>
      </rPr>
      <t>5.2.1.2.36.1</t>
    </r>
  </si>
  <si>
    <r>
      <rPr>
        <sz val="7.5"/>
        <rFont val="Verdana"/>
        <family val="2"/>
      </rPr>
      <t>5.2.1.2.36.2</t>
    </r>
  </si>
  <si>
    <r>
      <rPr>
        <sz val="7.5"/>
        <rFont val="Verdana"/>
        <family val="2"/>
      </rPr>
      <t>5.2.1.2.36.3</t>
    </r>
  </si>
  <si>
    <r>
      <rPr>
        <sz val="7.5"/>
        <rFont val="Verdana"/>
        <family val="2"/>
      </rPr>
      <t>5.2.1.2.36.4</t>
    </r>
  </si>
  <si>
    <r>
      <rPr>
        <b/>
        <sz val="7.5"/>
        <rFont val="Tahoma"/>
        <family val="2"/>
      </rPr>
      <t>5.2.1.2.37</t>
    </r>
  </si>
  <si>
    <r>
      <rPr>
        <sz val="7.5"/>
        <rFont val="Verdana"/>
        <family val="2"/>
      </rPr>
      <t>5.2.1.2.37.1</t>
    </r>
  </si>
  <si>
    <r>
      <rPr>
        <sz val="7.5"/>
        <rFont val="Verdana"/>
        <family val="2"/>
      </rPr>
      <t>5.2.1.2.37.3</t>
    </r>
  </si>
  <si>
    <r>
      <rPr>
        <sz val="7.5"/>
        <rFont val="Verdana"/>
        <family val="2"/>
      </rPr>
      <t>5.2.1.2.37.4</t>
    </r>
  </si>
  <si>
    <r>
      <rPr>
        <sz val="7.5"/>
        <rFont val="Verdana"/>
        <family val="2"/>
      </rPr>
      <t>5.2.1.2.37.6</t>
    </r>
  </si>
  <si>
    <r>
      <rPr>
        <sz val="7.5"/>
        <rFont val="Verdana"/>
        <family val="2"/>
      </rPr>
      <t>5.2.1.2.37.9</t>
    </r>
  </si>
  <si>
    <r>
      <rPr>
        <sz val="7.5"/>
        <rFont val="Verdana"/>
        <family val="2"/>
      </rPr>
      <t>5.2.1.2.37.11</t>
    </r>
  </si>
  <si>
    <r>
      <rPr>
        <b/>
        <sz val="7.5"/>
        <rFont val="Tahoma"/>
        <family val="2"/>
      </rPr>
      <t>5.2.1.3</t>
    </r>
  </si>
  <si>
    <r>
      <rPr>
        <sz val="7.5"/>
        <rFont val="Verdana"/>
        <family val="2"/>
      </rPr>
      <t>5.2.1.3.1</t>
    </r>
  </si>
  <si>
    <r>
      <rPr>
        <sz val="7.5"/>
        <rFont val="Verdana"/>
        <family val="2"/>
      </rPr>
      <t>5.2.1.3.8</t>
    </r>
  </si>
  <si>
    <r>
      <rPr>
        <b/>
        <sz val="7.5"/>
        <rFont val="Tahoma"/>
        <family val="2"/>
      </rPr>
      <t>5.2.2</t>
    </r>
  </si>
  <si>
    <r>
      <rPr>
        <b/>
        <sz val="7.5"/>
        <rFont val="Tahoma"/>
        <family val="2"/>
      </rPr>
      <t>5.2.2.1</t>
    </r>
  </si>
  <si>
    <r>
      <rPr>
        <sz val="7.5"/>
        <rFont val="Verdana"/>
        <family val="2"/>
      </rPr>
      <t>5.2.2.1.2</t>
    </r>
  </si>
  <si>
    <r>
      <rPr>
        <sz val="7.5"/>
        <rFont val="Verdana"/>
        <family val="2"/>
      </rPr>
      <t>5.2.2.1.4</t>
    </r>
  </si>
  <si>
    <r>
      <rPr>
        <sz val="7.5"/>
        <rFont val="Verdana"/>
        <family val="2"/>
      </rPr>
      <t>5.2.2.1.9</t>
    </r>
  </si>
  <si>
    <r>
      <rPr>
        <sz val="7.5"/>
        <rFont val="Verdana"/>
        <family val="2"/>
      </rPr>
      <t>5.2.2.1.10</t>
    </r>
  </si>
  <si>
    <t>TOTAL</t>
  </si>
  <si>
    <t xml:space="preserve">BENEFICIOS SOCIALES PERSONAL OPERATIVO   </t>
  </si>
  <si>
    <t xml:space="preserve">COSTOS GENERALES DE LA URBANIZACION        </t>
  </si>
  <si>
    <t xml:space="preserve">Sueldos y salarios Guardianía                          </t>
  </si>
  <si>
    <t xml:space="preserve">Vacaciones - Guardiania                                  </t>
  </si>
  <si>
    <t xml:space="preserve">Vacaciones - Mantenimiento                            </t>
  </si>
  <si>
    <t xml:space="preserve">Aporte patronal - Mantenimiento                      </t>
  </si>
  <si>
    <t xml:space="preserve">Fondo de Reserva - Mantenimiento                    </t>
  </si>
  <si>
    <t xml:space="preserve">Alimentación - Guardias                                     </t>
  </si>
  <si>
    <t xml:space="preserve">Alimentación - Mantenimiento                             </t>
  </si>
  <si>
    <t xml:space="preserve">Otras Bonificaciones - Guardianía                        </t>
  </si>
  <si>
    <t xml:space="preserve">SUMINISTROS Y MATERIALES                                     </t>
  </si>
  <si>
    <t xml:space="preserve">COSTOS Y GASTOS                                               </t>
  </si>
  <si>
    <t xml:space="preserve">COSTOS DE LA URBANIZACION             </t>
  </si>
  <si>
    <t xml:space="preserve">COSTOS DEL PERSONAL OPERATIVO                   </t>
  </si>
  <si>
    <t xml:space="preserve">REMUNERACIONES PERSONAL OPERATIVO          </t>
  </si>
  <si>
    <t xml:space="preserve">Sueldos y Salarios Mantenimiento                    </t>
  </si>
  <si>
    <t xml:space="preserve">Horas Extras - Guardianía                              </t>
  </si>
  <si>
    <t xml:space="preserve">Horas Extras Mantenimiento                               </t>
  </si>
  <si>
    <t xml:space="preserve">13ER Sueldo - Guardiania                                  </t>
  </si>
  <si>
    <t xml:space="preserve">13er Sueldo - Mantenimiento                             </t>
  </si>
  <si>
    <t xml:space="preserve">14to Sueldo - Guardiania                                  </t>
  </si>
  <si>
    <t xml:space="preserve">14to Sueldo - Mantenimiento                           </t>
  </si>
  <si>
    <t xml:space="preserve">Secap - Iece Guardiania                                   </t>
  </si>
  <si>
    <t xml:space="preserve">Secap - Iece Mantenimiento                              </t>
  </si>
  <si>
    <t xml:space="preserve">Aporte patronal - Guardianía                          </t>
  </si>
  <si>
    <t xml:space="preserve">Fondo de Reserva - Guardianía                        </t>
  </si>
  <si>
    <t xml:space="preserve">BONIFICAC. POR DESAHUC. INDEMNIZAC. PER         </t>
  </si>
  <si>
    <t xml:space="preserve">OTROS COSTOS DEL PERSONAL OPERATIVO                </t>
  </si>
  <si>
    <t xml:space="preserve">Alimentación - Mantenimiento                              </t>
  </si>
  <si>
    <t xml:space="preserve">COSTOS GENERALES DE LA URBANIZACION       </t>
  </si>
  <si>
    <t xml:space="preserve">Útiles de aseo y Limpieza Urbanización                 </t>
  </si>
  <si>
    <t xml:space="preserve">Químicos para piscinas                                        </t>
  </si>
  <si>
    <t xml:space="preserve">Materiales para área Social                                  </t>
  </si>
  <si>
    <t xml:space="preserve">Materiales para guardianía                                </t>
  </si>
  <si>
    <t>5.1</t>
  </si>
  <si>
    <t>5.1.1</t>
  </si>
  <si>
    <t>5.1.1.1</t>
  </si>
  <si>
    <t>5.1.1.1.1</t>
  </si>
  <si>
    <t>5.1.1.1.2</t>
  </si>
  <si>
    <t>5.1.1.1.3</t>
  </si>
  <si>
    <t>5.1.1.1.4</t>
  </si>
  <si>
    <t>5.1.1.2</t>
  </si>
  <si>
    <t>5.1.1.2.1</t>
  </si>
  <si>
    <t>5.1.1.2.2</t>
  </si>
  <si>
    <t>5.1.1.2.3</t>
  </si>
  <si>
    <t>5.1.1.2.4</t>
  </si>
  <si>
    <t>5.1.1.2.5</t>
  </si>
  <si>
    <t>5.1.1.2.6</t>
  </si>
  <si>
    <t>5.1.1.2.7</t>
  </si>
  <si>
    <t>5.1.1.2.8</t>
  </si>
  <si>
    <t>5.1.1.3</t>
  </si>
  <si>
    <t>5.1.1.3.1</t>
  </si>
  <si>
    <t>5.1.1.3.2</t>
  </si>
  <si>
    <t>5.1.1.3.3</t>
  </si>
  <si>
    <t>5.1.1.3.4</t>
  </si>
  <si>
    <t>5.1.1.4</t>
  </si>
  <si>
    <t>5.1.1.5</t>
  </si>
  <si>
    <t>5.1.1.5.3</t>
  </si>
  <si>
    <t>5.1.1.5.4</t>
  </si>
  <si>
    <t>5.1.1.5.7</t>
  </si>
  <si>
    <t>5.1.2</t>
  </si>
  <si>
    <t>5.1.2.1</t>
  </si>
  <si>
    <t>5.1.2.1.1</t>
  </si>
  <si>
    <t>5.1.2.1.2</t>
  </si>
  <si>
    <t>5.1.2.1.3</t>
  </si>
  <si>
    <t>5.1.2.1.4</t>
  </si>
  <si>
    <t>5.1.2.1.5</t>
  </si>
  <si>
    <t>Plantas e insumos varios, Fumigación - Jardin</t>
  </si>
  <si>
    <t>5.1.2.1.7</t>
  </si>
  <si>
    <t>Herramientas varias</t>
  </si>
  <si>
    <t>5.1.2.1.8</t>
  </si>
  <si>
    <t>Combustibles</t>
  </si>
  <si>
    <t>5.1.2.1.9</t>
  </si>
  <si>
    <t>5.1.2.2</t>
  </si>
  <si>
    <t>5.1.2.2.2</t>
  </si>
  <si>
    <t>5.1.2.2.2.3</t>
  </si>
  <si>
    <t>5.1.2.2.2.7</t>
  </si>
  <si>
    <t>5.1.2.2.2.9</t>
  </si>
  <si>
    <t>5.1.2.2.2.10</t>
  </si>
  <si>
    <t>5.1.2.2.2.12</t>
  </si>
  <si>
    <t>5.1.2.2.4</t>
  </si>
  <si>
    <t>5.1.2.2.4.1</t>
  </si>
  <si>
    <t>5.1.2.2.4.3</t>
  </si>
  <si>
    <t>5.1.2.2.4.4</t>
  </si>
  <si>
    <t>5.1.2.2.4.5</t>
  </si>
  <si>
    <t>5.1.2.2.4.6</t>
  </si>
  <si>
    <t>5.1.2.2.4.7</t>
  </si>
  <si>
    <t>5.1.2.2.4.8</t>
  </si>
  <si>
    <t>5.1.2.2.4.9</t>
  </si>
  <si>
    <t>5.1.2.2.4.10</t>
  </si>
  <si>
    <t>5.1.2.2.4.12</t>
  </si>
  <si>
    <t>5.1.2.3</t>
  </si>
  <si>
    <t>5.1.2.3.1</t>
  </si>
  <si>
    <t>5.1.2.3.2</t>
  </si>
  <si>
    <t>5.1.2.3.3</t>
  </si>
  <si>
    <t>5.1.2.3.4</t>
  </si>
  <si>
    <t>5.1.2.3.5</t>
  </si>
  <si>
    <t>5.1.2.3.6</t>
  </si>
  <si>
    <t>5.1.2.3.8</t>
  </si>
  <si>
    <t>5.1.2.3.9</t>
  </si>
  <si>
    <t>5.1.2.3.10</t>
  </si>
  <si>
    <t>.</t>
  </si>
  <si>
    <t xml:space="preserve">COSTOS DE LA URBANIZACION                          </t>
  </si>
  <si>
    <t xml:space="preserve">COSTOS DEL PERSONAL OPERATIVO                </t>
  </si>
  <si>
    <t xml:space="preserve">BENEFICIOS SOCIALES PERSONAL OPERATIVO     </t>
  </si>
  <si>
    <t xml:space="preserve">APORTES AL IESS PERSONAL OPERATIVO              </t>
  </si>
  <si>
    <t xml:space="preserve">BONIFICAC. POR DESAHUC. INDEMNIZAC. PER     </t>
  </si>
  <si>
    <t xml:space="preserve">Otras Bonificaciones - Guardianía                    </t>
  </si>
  <si>
    <t xml:space="preserve">SUMINISTROS Y MATERIALES                                   </t>
  </si>
  <si>
    <t xml:space="preserve">Útiles de aseo y Limpieza Urbanización                  </t>
  </si>
  <si>
    <t xml:space="preserve">Químicos para piscinas                                       </t>
  </si>
  <si>
    <t xml:space="preserve">Materiales para guardianía                                  </t>
  </si>
  <si>
    <t xml:space="preserve">Materiales para área Social                                </t>
  </si>
  <si>
    <t>OCTUBRE</t>
  </si>
  <si>
    <t>NOVIEMBRE</t>
  </si>
  <si>
    <t>Agua Area Social</t>
  </si>
  <si>
    <t>Agua Macro</t>
  </si>
  <si>
    <t>Telefono Guardiania-garita</t>
  </si>
  <si>
    <t>COSTOS RELACIONADOS A INGRESOS URBANI</t>
  </si>
  <si>
    <t>Tag Automóviles -Tarjetas De Proximidad</t>
  </si>
  <si>
    <t>COSTOS POR SERVICIOS DE TERCEROS</t>
  </si>
  <si>
    <t>Servicios prestados guardianía</t>
  </si>
  <si>
    <t>Servicios De Seguridad</t>
  </si>
  <si>
    <t>Fumigacion De Urbanizacion</t>
  </si>
  <si>
    <t>Servicios De Desalojo Deshechos</t>
  </si>
  <si>
    <t>Gastos eventos para Propietarios</t>
  </si>
  <si>
    <t>GASTOS DE CAPACITACION DE PERSONAL</t>
  </si>
  <si>
    <t>GASTOS</t>
  </si>
  <si>
    <t>GASTOS ACTIVIDADES ORDINARIAS</t>
  </si>
  <si>
    <t>VENTAS</t>
  </si>
  <si>
    <t>GASTOS ADMINISTRATIVOS</t>
  </si>
  <si>
    <t>SUMINISTROS Y MATERIALES ADMINISTRATIVOS</t>
  </si>
  <si>
    <t>Medicinas -Botiquin, Repelentes, etc</t>
  </si>
  <si>
    <t>Botellón de Agua Para Consumo</t>
  </si>
  <si>
    <t>Utiles De Aseo y Limpieza oficinas</t>
  </si>
  <si>
    <t>Suministros de oficina</t>
  </si>
  <si>
    <t>Impresión y papelería</t>
  </si>
  <si>
    <t>MANTENIMIENTOS EQUIPOS ADMINISTRATIVOS</t>
  </si>
  <si>
    <t>Mantenim. Y Reparac. Eq de Computación</t>
  </si>
  <si>
    <t>Mantenimiento Aire acondicionado</t>
  </si>
  <si>
    <t>Mantenimiento de instalaciones oficina</t>
  </si>
  <si>
    <t>6 Mantenimiento de area social</t>
  </si>
  <si>
    <t>SERVICIOS BASICOS ADMINISTRATIVOS</t>
  </si>
  <si>
    <t>Agua Para Administración</t>
  </si>
  <si>
    <t>Teléfono Administración-oficina</t>
  </si>
  <si>
    <t>Internet</t>
  </si>
  <si>
    <t>Celular-plan</t>
  </si>
  <si>
    <t>HONORARIOS PROFESIONALES</t>
  </si>
  <si>
    <t>Honorarios Servicios Varios -Administrat.</t>
  </si>
  <si>
    <t>DEPRECIACIONES</t>
  </si>
  <si>
    <t>Depreciaciones Muebles y enseres</t>
  </si>
  <si>
    <t>Depreciaciones Maquinarias y Equipos</t>
  </si>
  <si>
    <t>Depreciaciones Equipos de Computo</t>
  </si>
  <si>
    <t>Depreciaciones Instalaciones de la Urbaniza</t>
  </si>
  <si>
    <t>SERVICIOS PRESTADOS ADMINISTRATIVOS</t>
  </si>
  <si>
    <t>Servicios prestados contables y administ</t>
  </si>
  <si>
    <t>Sistema contable</t>
  </si>
  <si>
    <t>Serv. Conex. Datamovil</t>
  </si>
  <si>
    <t>Pagina Web Urbanización</t>
  </si>
  <si>
    <t>OTROS SERVICIOS ADMINISTRATIVOS</t>
  </si>
  <si>
    <t>Movilizaciones y Transporte Administrat.</t>
  </si>
  <si>
    <t>Copias ,Escaneos, Lonas, Banners, etc</t>
  </si>
  <si>
    <t>Gastos Navideños- cenas y bonos</t>
  </si>
  <si>
    <t>Otros Gastos  Administrativos - Bonos</t>
  </si>
  <si>
    <t>IVA cargado al Gasto</t>
  </si>
  <si>
    <t>Refrigerios o alimentación administ</t>
  </si>
  <si>
    <t>GASTOS FINANCIEROS</t>
  </si>
  <si>
    <t>Comisiones Instituc. del Sist. financiero Privad</t>
  </si>
  <si>
    <t>Otros gastos Financieros</t>
  </si>
  <si>
    <t>GASTOS NO OPERACIONALES</t>
  </si>
  <si>
    <t>OTROS GASTOS</t>
  </si>
  <si>
    <t>Intereses y multas varias</t>
  </si>
  <si>
    <t>Intereses y multas IESS</t>
  </si>
  <si>
    <t>Gastos de Gestión</t>
  </si>
  <si>
    <t>Retenciones Asumidas</t>
  </si>
  <si>
    <t>001-011-032943011</t>
  </si>
  <si>
    <t>16.8</t>
  </si>
  <si>
    <t>156.8</t>
  </si>
  <si>
    <t>001-221-003278066</t>
  </si>
  <si>
    <t>41.59</t>
  </si>
  <si>
    <t>5.21</t>
  </si>
  <si>
    <t>001-221-003276365</t>
  </si>
  <si>
    <t>57.78</t>
  </si>
  <si>
    <t>6.93</t>
  </si>
  <si>
    <t>001-008-000832913</t>
  </si>
  <si>
    <t>8.93</t>
  </si>
  <si>
    <t>1.07</t>
  </si>
  <si>
    <t>001-106-000194136</t>
  </si>
  <si>
    <t>2.14</t>
  </si>
  <si>
    <t>.26</t>
  </si>
  <si>
    <t>2.4</t>
  </si>
  <si>
    <t>001-011-000098336</t>
  </si>
  <si>
    <t>5.04</t>
  </si>
  <si>
    <t>.61</t>
  </si>
  <si>
    <t>5.65</t>
  </si>
  <si>
    <t>001-002-003437864</t>
  </si>
  <si>
    <t>7.99</t>
  </si>
  <si>
    <t>.96</t>
  </si>
  <si>
    <t>8.95</t>
  </si>
  <si>
    <t>001-011-000098911</t>
  </si>
  <si>
    <t>5.98</t>
  </si>
  <si>
    <t>.72</t>
  </si>
  <si>
    <t>6.7</t>
  </si>
  <si>
    <t>CORPORACION FAVORITA C.A.</t>
  </si>
  <si>
    <t>176-113-000130149</t>
  </si>
  <si>
    <t>3.49</t>
  </si>
  <si>
    <t>.42</t>
  </si>
  <si>
    <t>3.91</t>
  </si>
  <si>
    <t>001-011-000099490</t>
  </si>
  <si>
    <t>7.1</t>
  </si>
  <si>
    <t>.85</t>
  </si>
  <si>
    <t>001-011-000099944</t>
  </si>
  <si>
    <t>5.46</t>
  </si>
  <si>
    <t>.65</t>
  </si>
  <si>
    <t>001-327-091808354</t>
  </si>
  <si>
    <t>5.4</t>
  </si>
  <si>
    <t>50.4</t>
  </si>
  <si>
    <t>004-001-000043256</t>
  </si>
  <si>
    <t>4.46</t>
  </si>
  <si>
    <t>.54</t>
  </si>
  <si>
    <t>003-007-000251467</t>
  </si>
  <si>
    <t>001-010-000732285</t>
  </si>
  <si>
    <t>17.86</t>
  </si>
  <si>
    <t>001-001-007099676</t>
  </si>
  <si>
    <t>24.1</t>
  </si>
  <si>
    <t>.01</t>
  </si>
  <si>
    <t>24.11</t>
  </si>
  <si>
    <t>001-001-007099677</t>
  </si>
  <si>
    <t>15.35</t>
  </si>
  <si>
    <t>001-001-007100247</t>
  </si>
  <si>
    <t>361.8</t>
  </si>
  <si>
    <t>1.36</t>
  </si>
  <si>
    <t>001-001-007100116</t>
  </si>
  <si>
    <t>64.4</t>
  </si>
  <si>
    <t>001-001-007100420</t>
  </si>
  <si>
    <t>2.74</t>
  </si>
  <si>
    <t>2.75</t>
  </si>
  <si>
    <t>001-001-007100443</t>
  </si>
  <si>
    <t>4.14</t>
  </si>
  <si>
    <t>4.15</t>
  </si>
  <si>
    <t>001-011-000101416</t>
  </si>
  <si>
    <t>5.18</t>
  </si>
  <si>
    <t>.62</t>
  </si>
  <si>
    <t>5.8</t>
  </si>
  <si>
    <t>ARQUIPOOLS CIA. LTDA.</t>
  </si>
  <si>
    <t>001-002-000002169</t>
  </si>
  <si>
    <t>002-999-012659805</t>
  </si>
  <si>
    <t>2.47</t>
  </si>
  <si>
    <t>002-999-012659804</t>
  </si>
  <si>
    <t>246.35</t>
  </si>
  <si>
    <t>002-999-012664496</t>
  </si>
  <si>
    <t>57.57</t>
  </si>
  <si>
    <t>002-999-012664942</t>
  </si>
  <si>
    <t>3.19</t>
  </si>
  <si>
    <t>002-999-012664421</t>
  </si>
  <si>
    <t>278.18</t>
  </si>
  <si>
    <t>002-999-012664571</t>
  </si>
  <si>
    <t>277.86</t>
  </si>
  <si>
    <t>001-011-000101918</t>
  </si>
  <si>
    <t>6.25</t>
  </si>
  <si>
    <t>.75</t>
  </si>
  <si>
    <t>001-009-000811074</t>
  </si>
  <si>
    <t>001-010-000002833</t>
  </si>
  <si>
    <t>31.8</t>
  </si>
  <si>
    <t>296.8</t>
  </si>
  <si>
    <t>001-010-000002834</t>
  </si>
  <si>
    <t>001-011-000102647</t>
  </si>
  <si>
    <t>3.57</t>
  </si>
  <si>
    <t>.43</t>
  </si>
  <si>
    <t>001-011-000103313</t>
  </si>
  <si>
    <t>6.89</t>
  </si>
  <si>
    <t>.83</t>
  </si>
  <si>
    <t>001-002-001084615</t>
  </si>
  <si>
    <t>11.12</t>
  </si>
  <si>
    <t>1.33</t>
  </si>
  <si>
    <t>001-010-000735073</t>
  </si>
  <si>
    <t>001-011-000105017</t>
  </si>
  <si>
    <t>7.32</t>
  </si>
  <si>
    <t>.88</t>
  </si>
  <si>
    <t>005-102-000413998</t>
  </si>
  <si>
    <t>5.36</t>
  </si>
  <si>
    <t>.64</t>
  </si>
  <si>
    <t>001-002-000000128</t>
  </si>
  <si>
    <t>26.23</t>
  </si>
  <si>
    <t>3.15</t>
  </si>
  <si>
    <t>001-100-000007294</t>
  </si>
  <si>
    <t>3.3</t>
  </si>
  <si>
    <t>004-001-000048404</t>
  </si>
  <si>
    <t>10.71</t>
  </si>
  <si>
    <t>1.29</t>
  </si>
  <si>
    <t>PILCO CONTRERAS GABRIELA VIRGINIA</t>
  </si>
  <si>
    <t>001-001-000000002</t>
  </si>
  <si>
    <t>002-101-000054685</t>
  </si>
  <si>
    <t>CORPORACION EL ROSADO S.A.</t>
  </si>
  <si>
    <t>138-032-000139308</t>
  </si>
  <si>
    <t>9.06</t>
  </si>
  <si>
    <t>1.09</t>
  </si>
  <si>
    <t>YEPEZ ALAVA VICTOR EMILIO</t>
  </si>
  <si>
    <t>002-003-000000366</t>
  </si>
  <si>
    <t>14.37</t>
  </si>
  <si>
    <t>1.72</t>
  </si>
  <si>
    <t>001-009-000813791</t>
  </si>
  <si>
    <t>13.39</t>
  </si>
  <si>
    <t>1.61</t>
  </si>
  <si>
    <t>113-001-185961959</t>
  </si>
  <si>
    <t>.51</t>
  </si>
  <si>
    <t>.06</t>
  </si>
  <si>
    <t>.57</t>
  </si>
  <si>
    <t>113-001-185962015</t>
  </si>
  <si>
    <t>113-001-185962067</t>
  </si>
  <si>
    <t>113-001-185962121</t>
  </si>
  <si>
    <t>113-001-185962171</t>
  </si>
  <si>
    <t>001-011-000106728</t>
  </si>
  <si>
    <t>.7</t>
  </si>
  <si>
    <t>6.5</t>
  </si>
  <si>
    <t>001-001-000000003</t>
  </si>
  <si>
    <t>002-014-000195372</t>
  </si>
  <si>
    <t>6.43</t>
  </si>
  <si>
    <t>.77</t>
  </si>
  <si>
    <t>7.2</t>
  </si>
  <si>
    <t>001-011-000108243</t>
  </si>
  <si>
    <t>5.45</t>
  </si>
  <si>
    <t>6.1</t>
  </si>
  <si>
    <t>001-011-000109304</t>
  </si>
  <si>
    <t>6.07</t>
  </si>
  <si>
    <t>.73</t>
  </si>
  <si>
    <t>6.8</t>
  </si>
  <si>
    <t>001-009-000816454</t>
  </si>
  <si>
    <t>001-009-000816455</t>
  </si>
  <si>
    <t>002-012-000225389</t>
  </si>
  <si>
    <t>1.79</t>
  </si>
  <si>
    <t>.21</t>
  </si>
  <si>
    <t>793.4</t>
  </si>
  <si>
    <t>95.21</t>
  </si>
  <si>
    <t>001-001-000000001</t>
  </si>
  <si>
    <t>79.34</t>
  </si>
  <si>
    <t>9.52</t>
  </si>
  <si>
    <t>001-010-000002845</t>
  </si>
  <si>
    <t>001-010-000002846</t>
  </si>
  <si>
    <t>001-004-000196757</t>
  </si>
  <si>
    <t>189.3</t>
  </si>
  <si>
    <t>22.72</t>
  </si>
  <si>
    <t>001-100-000007843</t>
  </si>
  <si>
    <t>1.99</t>
  </si>
  <si>
    <t>.24</t>
  </si>
  <si>
    <t>2.23</t>
  </si>
  <si>
    <t>001-004-000196913</t>
  </si>
  <si>
    <t>61.61</t>
  </si>
  <si>
    <t>7.39</t>
  </si>
  <si>
    <t>001-004-000196880</t>
  </si>
  <si>
    <t>115.27</t>
  </si>
  <si>
    <t>13.83</t>
  </si>
  <si>
    <t>001-011-000112954</t>
  </si>
  <si>
    <t>6.96</t>
  </si>
  <si>
    <t>7.79</t>
  </si>
  <si>
    <t>001-004-000196974</t>
  </si>
  <si>
    <t>240.89</t>
  </si>
  <si>
    <t>28.91</t>
  </si>
  <si>
    <t>001-012-000653735</t>
  </si>
  <si>
    <t>033-904-000308332</t>
  </si>
  <si>
    <t>18.2</t>
  </si>
  <si>
    <t>2.18</t>
  </si>
  <si>
    <t>001-011-000113528</t>
  </si>
  <si>
    <t>001-221-003304023</t>
  </si>
  <si>
    <t>59.08</t>
  </si>
  <si>
    <t>7.09</t>
  </si>
  <si>
    <t>001-221-003305677</t>
  </si>
  <si>
    <t>41.37</t>
  </si>
  <si>
    <t>001-012-001068510</t>
  </si>
  <si>
    <t>001-008-000846651</t>
  </si>
  <si>
    <t>001-011-000114128</t>
  </si>
  <si>
    <t>6.87</t>
  </si>
  <si>
    <t>.82</t>
  </si>
  <si>
    <t>001-011-033717560</t>
  </si>
  <si>
    <t>001-013-000651955</t>
  </si>
  <si>
    <t>GLOBALCESPED S.A.</t>
  </si>
  <si>
    <t>001-010-000001189</t>
  </si>
  <si>
    <t>11.4</t>
  </si>
  <si>
    <t>005-004-000162458</t>
  </si>
  <si>
    <t>001-002-003491814</t>
  </si>
  <si>
    <t>001-001-001007586</t>
  </si>
  <si>
    <t>077-005-001659288</t>
  </si>
  <si>
    <t>002-002-000002345</t>
  </si>
  <si>
    <t>162.5</t>
  </si>
  <si>
    <t>19.5</t>
  </si>
  <si>
    <t>001-327-092797979</t>
  </si>
  <si>
    <t>002-002-000002398</t>
  </si>
  <si>
    <t>60.67</t>
  </si>
  <si>
    <t>7.28</t>
  </si>
  <si>
    <t>002-999-012981627</t>
  </si>
  <si>
    <t>276.43</t>
  </si>
  <si>
    <t>002-999-012976861</t>
  </si>
  <si>
    <t>1.93</t>
  </si>
  <si>
    <t>002-999-012981477</t>
  </si>
  <si>
    <t>286.1</t>
  </si>
  <si>
    <t>002-999-012976860</t>
  </si>
  <si>
    <t>002-999-012981998</t>
  </si>
  <si>
    <t>002-999-012981552</t>
  </si>
  <si>
    <t>17.02</t>
  </si>
  <si>
    <t>001-099-000000181</t>
  </si>
  <si>
    <t>149.7</t>
  </si>
  <si>
    <t>17.96</t>
  </si>
  <si>
    <t>167.66</t>
  </si>
  <si>
    <t>001-010-000002897</t>
  </si>
  <si>
    <t>001-010-000002896</t>
  </si>
  <si>
    <t>001-001-007161811</t>
  </si>
  <si>
    <t>4.16</t>
  </si>
  <si>
    <t>001-001-007161045</t>
  </si>
  <si>
    <t>14.06</t>
  </si>
  <si>
    <t>001-001-007161484</t>
  </si>
  <si>
    <t>69.24</t>
  </si>
  <si>
    <t>001-001-007161615</t>
  </si>
  <si>
    <t>346.78</t>
  </si>
  <si>
    <t>001-001-007161788</t>
  </si>
  <si>
    <t>2.73</t>
  </si>
  <si>
    <t>FIGUEROA TUMBACO ALEJANDRO NEMECIO</t>
  </si>
  <si>
    <t>002-200-000000932</t>
  </si>
  <si>
    <t>14.76</t>
  </si>
  <si>
    <t>001-001-007161044</t>
  </si>
  <si>
    <t>ROSADO ARGUELLO ARLEDIS IBETH</t>
  </si>
  <si>
    <t>001-001-000000039</t>
  </si>
  <si>
    <t>113-001-187119603</t>
  </si>
  <si>
    <t>001-004-000198626</t>
  </si>
  <si>
    <t>111.61</t>
  </si>
  <si>
    <t>001-004-000198627</t>
  </si>
  <si>
    <t>126.06</t>
  </si>
  <si>
    <t>14.35</t>
  </si>
  <si>
    <t>001-001-000000004</t>
  </si>
  <si>
    <t>002-102-000031542</t>
  </si>
  <si>
    <t>26.79</t>
  </si>
  <si>
    <t>3.21</t>
  </si>
  <si>
    <t>113-001-187179139</t>
  </si>
  <si>
    <t>113-001-187179197</t>
  </si>
  <si>
    <t>113-001-187179528</t>
  </si>
  <si>
    <t>113-001-187179402</t>
  </si>
  <si>
    <t>113-001-187179478</t>
  </si>
  <si>
    <t>113-001-187179351</t>
  </si>
  <si>
    <t>113-001-187179085</t>
  </si>
  <si>
    <t>113-001-187179258</t>
  </si>
  <si>
    <t>IDROVO ZAMBRANO ROSA LEONOR</t>
  </si>
  <si>
    <t>001-010-000000192</t>
  </si>
  <si>
    <t>459.88</t>
  </si>
  <si>
    <t>138-032-000153156</t>
  </si>
  <si>
    <t>3.16</t>
  </si>
  <si>
    <t>COMPUTRONSA S.A.</t>
  </si>
  <si>
    <t>024-002-000047186</t>
  </si>
  <si>
    <t>16.06</t>
  </si>
  <si>
    <t>001-011-000128031</t>
  </si>
  <si>
    <t>.8</t>
  </si>
  <si>
    <t>7.5</t>
  </si>
  <si>
    <t>001-010-000749813</t>
  </si>
  <si>
    <t>033-902-000460482</t>
  </si>
  <si>
    <t>9.75</t>
  </si>
  <si>
    <t>1.17</t>
  </si>
  <si>
    <t>001-010-000749812</t>
  </si>
  <si>
    <t>116-010-000196473</t>
  </si>
  <si>
    <t>.6</t>
  </si>
  <si>
    <t>001-100-000009219</t>
  </si>
  <si>
    <t>3.1</t>
  </si>
  <si>
    <t>001-099-000000215</t>
  </si>
  <si>
    <t>003-007-000260380</t>
  </si>
  <si>
    <t>3.93</t>
  </si>
  <si>
    <t>.47</t>
  </si>
  <si>
    <t>001-011-000129736</t>
  </si>
  <si>
    <t>5.37</t>
  </si>
  <si>
    <t>6.01</t>
  </si>
  <si>
    <t>001-010-000002910</t>
  </si>
  <si>
    <t>001-010-000002911</t>
  </si>
  <si>
    <t>001-002-000000209</t>
  </si>
  <si>
    <t>49.98</t>
  </si>
  <si>
    <t>001-012-000466917</t>
  </si>
  <si>
    <t>003-002-000202626</t>
  </si>
  <si>
    <t>001-011-034498756</t>
  </si>
  <si>
    <t>003-008-000133108</t>
  </si>
  <si>
    <t>001-221-003334027</t>
  </si>
  <si>
    <t>41.19</t>
  </si>
  <si>
    <t>5.16</t>
  </si>
  <si>
    <t>48.15</t>
  </si>
  <si>
    <t>001-221-003333166</t>
  </si>
  <si>
    <t>57.67</t>
  </si>
  <si>
    <t>6.92</t>
  </si>
  <si>
    <t>64.59</t>
  </si>
  <si>
    <t>001-001-000418803</t>
  </si>
  <si>
    <t>632.4</t>
  </si>
  <si>
    <t>75.89</t>
  </si>
  <si>
    <t>708.29</t>
  </si>
  <si>
    <t>005-103-000339030</t>
  </si>
  <si>
    <t>5.71</t>
  </si>
  <si>
    <t>001-011-000131795</t>
  </si>
  <si>
    <t>7.14</t>
  </si>
  <si>
    <t>.86</t>
  </si>
  <si>
    <t>001-900-000000118</t>
  </si>
  <si>
    <t>4.8</t>
  </si>
  <si>
    <t>44.8</t>
  </si>
  <si>
    <t>001-011-000132377</t>
  </si>
  <si>
    <t>001-004-000200632</t>
  </si>
  <si>
    <t>165.53</t>
  </si>
  <si>
    <t>19.86</t>
  </si>
  <si>
    <t>185.39</t>
  </si>
  <si>
    <t>001-100-000009572</t>
  </si>
  <si>
    <t>1.88</t>
  </si>
  <si>
    <t>.23</t>
  </si>
  <si>
    <t>2.11</t>
  </si>
  <si>
    <t>138-038-000523912</t>
  </si>
  <si>
    <t>22.23</t>
  </si>
  <si>
    <t>2.67</t>
  </si>
  <si>
    <t>24.9</t>
  </si>
  <si>
    <t>001-012-000672420</t>
  </si>
  <si>
    <t>001-002-003545542</t>
  </si>
  <si>
    <t>002-200-000001153</t>
  </si>
  <si>
    <t>19.32</t>
  </si>
  <si>
    <t>180.32</t>
  </si>
  <si>
    <t>003-009-000120054</t>
  </si>
  <si>
    <t>116-010-000197401</t>
  </si>
  <si>
    <t>002-999-013318830</t>
  </si>
  <si>
    <t>244.22</t>
  </si>
  <si>
    <t>002-999-013323524</t>
  </si>
  <si>
    <t>7.83</t>
  </si>
  <si>
    <t>002-999-013318831</t>
  </si>
  <si>
    <t>2.04</t>
  </si>
  <si>
    <t>002-999-013323599</t>
  </si>
  <si>
    <t>343.81</t>
  </si>
  <si>
    <t>002-999-013323972</t>
  </si>
  <si>
    <t>002-999-013323449</t>
  </si>
  <si>
    <t>360.63</t>
  </si>
  <si>
    <t>001-327-093607257</t>
  </si>
  <si>
    <t>003-005-000394271</t>
  </si>
  <si>
    <t>116-010-000197562</t>
  </si>
  <si>
    <t>2.66</t>
  </si>
  <si>
    <t>.32</t>
  </si>
  <si>
    <t>2.98</t>
  </si>
  <si>
    <t>033-902-000464061</t>
  </si>
  <si>
    <t>11.34</t>
  </si>
  <si>
    <t>12.7</t>
  </si>
  <si>
    <t>001-012-000678217</t>
  </si>
  <si>
    <t>2.68</t>
  </si>
  <si>
    <t>001-013-000662643</t>
  </si>
  <si>
    <t>116-010-000197717</t>
  </si>
  <si>
    <t>001-001-007222938</t>
  </si>
  <si>
    <t>69.15</t>
  </si>
  <si>
    <t>69.16</t>
  </si>
  <si>
    <t>001-001-007222499</t>
  </si>
  <si>
    <t>12.62</t>
  </si>
  <si>
    <t>12.63</t>
  </si>
  <si>
    <t>001-001-007222498</t>
  </si>
  <si>
    <t>001-001-007223069</t>
  </si>
  <si>
    <t>358.92</t>
  </si>
  <si>
    <t>360.28</t>
  </si>
  <si>
    <t>001-001-007223265</t>
  </si>
  <si>
    <t>5.56</t>
  </si>
  <si>
    <t>5.57</t>
  </si>
  <si>
    <t>001-001-007223242</t>
  </si>
  <si>
    <t>001-010-000002950</t>
  </si>
  <si>
    <t>001-010-000002951</t>
  </si>
  <si>
    <t>001-013-000663494</t>
  </si>
  <si>
    <t>001-011-000526314</t>
  </si>
  <si>
    <t>001-013-000664309</t>
  </si>
  <si>
    <t>001-011-000140364</t>
  </si>
  <si>
    <t>5.63</t>
  </si>
  <si>
    <t>.68</t>
  </si>
  <si>
    <t>6.3</t>
  </si>
  <si>
    <t>001-005-002083060</t>
  </si>
  <si>
    <t>001-011-000141407</t>
  </si>
  <si>
    <t>6.49</t>
  </si>
  <si>
    <t>.78</t>
  </si>
  <si>
    <t>7.27</t>
  </si>
  <si>
    <t>001-011-000141890</t>
  </si>
  <si>
    <t>6.09</t>
  </si>
  <si>
    <t>6.82</t>
  </si>
  <si>
    <t>001-011-000142575</t>
  </si>
  <si>
    <t>7.02</t>
  </si>
  <si>
    <t>.84</t>
  </si>
  <si>
    <t>7.86</t>
  </si>
  <si>
    <t>001-011-000142571</t>
  </si>
  <si>
    <t>2.7</t>
  </si>
  <si>
    <t>3.02</t>
  </si>
  <si>
    <t>005-103-000346834</t>
  </si>
  <si>
    <t>001-100-000238827</t>
  </si>
  <si>
    <t>3.04</t>
  </si>
  <si>
    <t>.36</t>
  </si>
  <si>
    <t>3.4</t>
  </si>
  <si>
    <t>001-099-000000249</t>
  </si>
  <si>
    <t>001-010-000002974</t>
  </si>
  <si>
    <t>001-010-000002973</t>
  </si>
  <si>
    <t>001-011-000145462</t>
  </si>
  <si>
    <t>2.13</t>
  </si>
  <si>
    <t>2.39</t>
  </si>
  <si>
    <t>001-011-000146146</t>
  </si>
  <si>
    <t>001-011-000146681</t>
  </si>
  <si>
    <t>001-001-000000007</t>
  </si>
  <si>
    <t>991.57</t>
  </si>
  <si>
    <t>118.99</t>
  </si>
  <si>
    <t>1110.56</t>
  </si>
  <si>
    <t>AUTOMATISMOS AC-ACTIVA S.A. AUTOMOTICSA</t>
  </si>
  <si>
    <t>001-002-000006354</t>
  </si>
  <si>
    <t>43.08</t>
  </si>
  <si>
    <t>402.08</t>
  </si>
  <si>
    <t>002-002-000013960</t>
  </si>
  <si>
    <t>53.58</t>
  </si>
  <si>
    <t>60.01</t>
  </si>
  <si>
    <t>003-008-000136872</t>
  </si>
  <si>
    <t>001-001-000000005</t>
  </si>
  <si>
    <t>138-021-000367858</t>
  </si>
  <si>
    <t>7.31</t>
  </si>
  <si>
    <t>8.19</t>
  </si>
  <si>
    <t>TIO GUILLO MARKET TGL S.A.S.</t>
  </si>
  <si>
    <t>001-011-000147977</t>
  </si>
  <si>
    <t>2.1</t>
  </si>
  <si>
    <t>001-221-003361645</t>
  </si>
  <si>
    <t>58.86</t>
  </si>
  <si>
    <t>7.06</t>
  </si>
  <si>
    <t>65.92</t>
  </si>
  <si>
    <t>001-221-003363314</t>
  </si>
  <si>
    <t>41.06</t>
  </si>
  <si>
    <t>5.14</t>
  </si>
  <si>
    <t>001-011-035302935</t>
  </si>
  <si>
    <t>005-102-000445932</t>
  </si>
  <si>
    <t>001-012-000473641</t>
  </si>
  <si>
    <t>003-100-000269280</t>
  </si>
  <si>
    <t>001-011-000151339</t>
  </si>
  <si>
    <t>4.91</t>
  </si>
  <si>
    <t>.59</t>
  </si>
  <si>
    <t>5.5</t>
  </si>
  <si>
    <t>SARCO ROCAFUERTE ROCIO PATRICIA</t>
  </si>
  <si>
    <t>001-100-000000289</t>
  </si>
  <si>
    <t>8.92</t>
  </si>
  <si>
    <t>9.99</t>
  </si>
  <si>
    <t>001-002-000000297</t>
  </si>
  <si>
    <t>60.17</t>
  </si>
  <si>
    <t>64.08</t>
  </si>
  <si>
    <t>001-002-003600351</t>
  </si>
  <si>
    <t>004-001-000094557</t>
  </si>
  <si>
    <t>005-103-000352127</t>
  </si>
  <si>
    <t>4.82</t>
  </si>
  <si>
    <t>.58</t>
  </si>
  <si>
    <t>002-999-013663425</t>
  </si>
  <si>
    <t>409.1</t>
  </si>
  <si>
    <t>002-999-013663575</t>
  </si>
  <si>
    <t>290.11</t>
  </si>
  <si>
    <t>002-999-013663500</t>
  </si>
  <si>
    <t>13.97</t>
  </si>
  <si>
    <t>002-999-013658811</t>
  </si>
  <si>
    <t>248.62</t>
  </si>
  <si>
    <t>002-999-013663946</t>
  </si>
  <si>
    <t>3.05</t>
  </si>
  <si>
    <t>002-999-013658812</t>
  </si>
  <si>
    <t>2.54</t>
  </si>
  <si>
    <t>001-327-094560598</t>
  </si>
  <si>
    <t>JARAMILLO ESCOBAR CARLOS EDUARDO</t>
  </si>
  <si>
    <t>001-100-000000035</t>
  </si>
  <si>
    <t>5589.98</t>
  </si>
  <si>
    <t>670.8</t>
  </si>
  <si>
    <t>6260.78</t>
  </si>
  <si>
    <t>001-010-000000251</t>
  </si>
  <si>
    <t>109.6</t>
  </si>
  <si>
    <t>001-008-000878302</t>
  </si>
  <si>
    <t>138-035-000281246</t>
  </si>
  <si>
    <t>3.12</t>
  </si>
  <si>
    <t>.37</t>
  </si>
  <si>
    <t>001-001-007284339</t>
  </si>
  <si>
    <t>001-001-007284909</t>
  </si>
  <si>
    <t>574.61</t>
  </si>
  <si>
    <t>575.97</t>
  </si>
  <si>
    <t>001-001-007284778</t>
  </si>
  <si>
    <t>63.5</t>
  </si>
  <si>
    <t>63.51</t>
  </si>
  <si>
    <t>001-001-007284338</t>
  </si>
  <si>
    <t>001-001-007285082</t>
  </si>
  <si>
    <t>001-001-007285105</t>
  </si>
  <si>
    <t>001-008-000878633</t>
  </si>
  <si>
    <t>001-001-000000006</t>
  </si>
  <si>
    <t>001-010-000003032</t>
  </si>
  <si>
    <t>001-010-000003031</t>
  </si>
  <si>
    <t>001-001-000000008</t>
  </si>
  <si>
    <t>CIA. IMPORTADORA REGALADO S.A. COMIRSA</t>
  </si>
  <si>
    <t>008-009-000041369</t>
  </si>
  <si>
    <t>14.33</t>
  </si>
  <si>
    <t>16.05</t>
  </si>
  <si>
    <t>001-011-000156859</t>
  </si>
  <si>
    <t>6.83</t>
  </si>
  <si>
    <t>7.65</t>
  </si>
  <si>
    <t>001-100-000011499</t>
  </si>
  <si>
    <t>4.05</t>
  </si>
  <si>
    <t>.49</t>
  </si>
  <si>
    <t>4.54</t>
  </si>
  <si>
    <t>001-011-000157671</t>
  </si>
  <si>
    <t>4.02</t>
  </si>
  <si>
    <t>.48</t>
  </si>
  <si>
    <t>4.5</t>
  </si>
  <si>
    <t>001-008-000880155</t>
  </si>
  <si>
    <t>DISTRIBUIDORA DE DERIVADOS Y PRODUCTOS PETROLEROS DIDESPROPE S.A.</t>
  </si>
  <si>
    <t>001-004-001528566</t>
  </si>
  <si>
    <t>033-904-000325264</t>
  </si>
  <si>
    <t>001-008-000881034</t>
  </si>
  <si>
    <t>VELASCO PEREZ JOHNNY VINICIO</t>
  </si>
  <si>
    <t>CENTRO DE FORMACION Y CAPACITACION NUEVA ERA ESFERACORPI C. LTDA</t>
  </si>
  <si>
    <t>001-001-000000265</t>
  </si>
  <si>
    <t>178.57</t>
  </si>
  <si>
    <t>21.43</t>
  </si>
  <si>
    <t>001-009-000853727</t>
  </si>
  <si>
    <t>001-002-000000329</t>
  </si>
  <si>
    <t>1.68</t>
  </si>
  <si>
    <t>15.68</t>
  </si>
  <si>
    <t>008-009-000041543</t>
  </si>
  <si>
    <t>9.33</t>
  </si>
  <si>
    <t>1.12</t>
  </si>
  <si>
    <t>10.45</t>
  </si>
  <si>
    <t>ELECTRONICA SIETE S.A. ELECTROSIET</t>
  </si>
  <si>
    <t>001-002-000002645</t>
  </si>
  <si>
    <t>001-003-000000033</t>
  </si>
  <si>
    <t>38.76</t>
  </si>
  <si>
    <t>361.76</t>
  </si>
  <si>
    <t>001-011-000160805</t>
  </si>
  <si>
    <t>7.57</t>
  </si>
  <si>
    <t>.91</t>
  </si>
  <si>
    <t>8.48</t>
  </si>
  <si>
    <t>113-001-189858081</t>
  </si>
  <si>
    <t>113-001-189858146</t>
  </si>
  <si>
    <t>113-001-189858178</t>
  </si>
  <si>
    <t>113-001-189858217</t>
  </si>
  <si>
    <t>001-010-000003049</t>
  </si>
  <si>
    <t>001-010-000003050</t>
  </si>
  <si>
    <t>113-001-189858257</t>
  </si>
  <si>
    <t>113-001-189858292</t>
  </si>
  <si>
    <t>005-102-000453780</t>
  </si>
  <si>
    <t>4.47</t>
  </si>
  <si>
    <t>5.01</t>
  </si>
  <si>
    <t>001-011-000162530</t>
  </si>
  <si>
    <t>001-006-001219046</t>
  </si>
  <si>
    <t>001-011-000162790</t>
  </si>
  <si>
    <t>176-108-000264298</t>
  </si>
  <si>
    <t>31.12</t>
  </si>
  <si>
    <t>3.73</t>
  </si>
  <si>
    <t>34.85</t>
  </si>
  <si>
    <t>001-099-000000306</t>
  </si>
  <si>
    <t>MASSUHIMPORTECH S.A.</t>
  </si>
  <si>
    <t>015-011-000021582</t>
  </si>
  <si>
    <t>14.28</t>
  </si>
  <si>
    <t>133.28</t>
  </si>
  <si>
    <t>002-011-000265620</t>
  </si>
  <si>
    <t>.27</t>
  </si>
  <si>
    <t>2.5</t>
  </si>
  <si>
    <t>001-009-000856359</t>
  </si>
  <si>
    <t>183-004-000365755</t>
  </si>
  <si>
    <t>001-011-000163432</t>
  </si>
  <si>
    <t>001-100-000241482</t>
  </si>
  <si>
    <t>3.5</t>
  </si>
  <si>
    <t>3.92</t>
  </si>
  <si>
    <t>001-011-000164035</t>
  </si>
  <si>
    <t>001-011-000164642</t>
  </si>
  <si>
    <t>001-013-000677033</t>
  </si>
  <si>
    <t>001-013-000677704</t>
  </si>
  <si>
    <t>001-011-000167104</t>
  </si>
  <si>
    <t>6.63</t>
  </si>
  <si>
    <t>7.42</t>
  </si>
  <si>
    <t>001-011-036321261</t>
  </si>
  <si>
    <t>001-221-003388252</t>
  </si>
  <si>
    <t>58.24</t>
  </si>
  <si>
    <t>6.99</t>
  </si>
  <si>
    <t>65.23</t>
  </si>
  <si>
    <t>001-221-003391652</t>
  </si>
  <si>
    <t>97.96</t>
  </si>
  <si>
    <t>11.97</t>
  </si>
  <si>
    <t>111.73</t>
  </si>
  <si>
    <t>001-002-000006523</t>
  </si>
  <si>
    <t>14.4</t>
  </si>
  <si>
    <t>134.4</t>
  </si>
  <si>
    <t>001-011-001145372</t>
  </si>
  <si>
    <t>8.57</t>
  </si>
  <si>
    <t>1.03</t>
  </si>
  <si>
    <t>9.6</t>
  </si>
  <si>
    <t>001-011-001145369</t>
  </si>
  <si>
    <t>001-011-000168951</t>
  </si>
  <si>
    <t>001-011-000168952</t>
  </si>
  <si>
    <t>7.59</t>
  </si>
  <si>
    <t>8.5</t>
  </si>
  <si>
    <t>001-002-003653537</t>
  </si>
  <si>
    <t>002-011-000271066</t>
  </si>
  <si>
    <t>001-011-000169962</t>
  </si>
  <si>
    <t>3.86</t>
  </si>
  <si>
    <t>.46</t>
  </si>
  <si>
    <t>4.32</t>
  </si>
  <si>
    <t>002-999-014046017</t>
  </si>
  <si>
    <t>312.59</t>
  </si>
  <si>
    <t>002-999-014046292</t>
  </si>
  <si>
    <t>002-999-014046107</t>
  </si>
  <si>
    <t>002-999-014046109</t>
  </si>
  <si>
    <t>280.9</t>
  </si>
  <si>
    <t>002-999-014046108</t>
  </si>
  <si>
    <t>2.16</t>
  </si>
  <si>
    <t>002-999-014046310</t>
  </si>
  <si>
    <t>372.95</t>
  </si>
  <si>
    <t>001-012-000479789</t>
  </si>
  <si>
    <t>001-327-095477809</t>
  </si>
  <si>
    <t>47.33</t>
  </si>
  <si>
    <t>5.68</t>
  </si>
  <si>
    <t>53.01</t>
  </si>
  <si>
    <t>001-011-000172524</t>
  </si>
  <si>
    <t>6.05</t>
  </si>
  <si>
    <t>INNOVA-COMERCIO INNOCOMERSA S.A.</t>
  </si>
  <si>
    <t>001-014-000229138</t>
  </si>
  <si>
    <t>16.07</t>
  </si>
  <si>
    <t>001-001-007346377</t>
  </si>
  <si>
    <t>12.66</t>
  </si>
  <si>
    <t>12.67</t>
  </si>
  <si>
    <t>001-001-007346816</t>
  </si>
  <si>
    <t>75.06</t>
  </si>
  <si>
    <t>75.07</t>
  </si>
  <si>
    <t>001-001-007346376</t>
  </si>
  <si>
    <t>001-001-007347143</t>
  </si>
  <si>
    <t>5.58</t>
  </si>
  <si>
    <t>001-001-007347120</t>
  </si>
  <si>
    <t>001-001-007346947</t>
  </si>
  <si>
    <t>381.62</t>
  </si>
  <si>
    <t>382.98</t>
  </si>
  <si>
    <t>001-010-000001316</t>
  </si>
  <si>
    <t>1234.25</t>
  </si>
  <si>
    <t>148.11</t>
  </si>
  <si>
    <t>1382.36</t>
  </si>
  <si>
    <t>VELIZ JIMENEZ LUZ CHARITO</t>
  </si>
  <si>
    <t>002-001-000017686</t>
  </si>
  <si>
    <t>.67</t>
  </si>
  <si>
    <t>001-010-000003095</t>
  </si>
  <si>
    <t>001-010-000003094</t>
  </si>
  <si>
    <t>001-099-000000343</t>
  </si>
  <si>
    <t>033-908-000086864</t>
  </si>
  <si>
    <t>2.44</t>
  </si>
  <si>
    <t>.29</t>
  </si>
  <si>
    <t>037-906-000041285</t>
  </si>
  <si>
    <t>29.43</t>
  </si>
  <si>
    <t>3.53</t>
  </si>
  <si>
    <t>32.96</t>
  </si>
  <si>
    <t>003-003-000262440</t>
  </si>
  <si>
    <t>TIENDAS TUTI TTDE S.A.</t>
  </si>
  <si>
    <t>246-001-000009329</t>
  </si>
  <si>
    <t>20.16</t>
  </si>
  <si>
    <t>037-906-000041308</t>
  </si>
  <si>
    <t>14.8</t>
  </si>
  <si>
    <t>1.78</t>
  </si>
  <si>
    <t>16.58</t>
  </si>
  <si>
    <t>003-010-000181298</t>
  </si>
  <si>
    <t>001-011-000544670</t>
  </si>
  <si>
    <t>003-010-000181661</t>
  </si>
  <si>
    <t>001-001-000000009</t>
  </si>
  <si>
    <t>001-012-000481527</t>
  </si>
  <si>
    <t>001-001-001081705</t>
  </si>
  <si>
    <t>033-906-000215425</t>
  </si>
  <si>
    <t>003-007-000275400</t>
  </si>
  <si>
    <t>005-102-000466038</t>
  </si>
  <si>
    <t>5.27</t>
  </si>
  <si>
    <t>.63</t>
  </si>
  <si>
    <t>5.9</t>
  </si>
  <si>
    <t>001-011-000178249</t>
  </si>
  <si>
    <t>7.38</t>
  </si>
  <si>
    <t>.89</t>
  </si>
  <si>
    <t>8.26</t>
  </si>
  <si>
    <t>001-011-000546989</t>
  </si>
  <si>
    <t>6.88</t>
  </si>
  <si>
    <t>7.7</t>
  </si>
  <si>
    <t>001-011-000546988</t>
  </si>
  <si>
    <t>033-904-000333587</t>
  </si>
  <si>
    <t>8.14</t>
  </si>
  <si>
    <t>.98</t>
  </si>
  <si>
    <t>9.12</t>
  </si>
  <si>
    <t>001-011-000180228</t>
  </si>
  <si>
    <t>6.97</t>
  </si>
  <si>
    <t>7.81</t>
  </si>
  <si>
    <t>113-001-191170286</t>
  </si>
  <si>
    <t>113-001-191169871</t>
  </si>
  <si>
    <t>001-003-000000052</t>
  </si>
  <si>
    <t>77.52</t>
  </si>
  <si>
    <t>723.52</t>
  </si>
  <si>
    <t>001-900-000000244</t>
  </si>
  <si>
    <t>18.9</t>
  </si>
  <si>
    <t>2.27</t>
  </si>
  <si>
    <t>21.17</t>
  </si>
  <si>
    <t>001-011-000180846</t>
  </si>
  <si>
    <t>4.69</t>
  </si>
  <si>
    <t>.56</t>
  </si>
  <si>
    <t>5.25</t>
  </si>
  <si>
    <t>113-001-191169798</t>
  </si>
  <si>
    <t>113-001-191170203</t>
  </si>
  <si>
    <t>113-001-191170245</t>
  </si>
  <si>
    <t>113-001-191169830</t>
  </si>
  <si>
    <t>113-001-191169921</t>
  </si>
  <si>
    <t>001-002-000000380</t>
  </si>
  <si>
    <t>001-010-000003115</t>
  </si>
  <si>
    <t>001-011-000181591</t>
  </si>
  <si>
    <t>005-102-000469761</t>
  </si>
  <si>
    <t>6.04</t>
  </si>
  <si>
    <t>6.76</t>
  </si>
  <si>
    <t>001-010-000003142</t>
  </si>
  <si>
    <t>183-004-000376405</t>
  </si>
  <si>
    <t>001-012-000124134</t>
  </si>
  <si>
    <t>.13</t>
  </si>
  <si>
    <t>1.25</t>
  </si>
  <si>
    <t>001-100-000244421</t>
  </si>
  <si>
    <t>2.89</t>
  </si>
  <si>
    <t>.35</t>
  </si>
  <si>
    <t>3.24</t>
  </si>
  <si>
    <t>001-221-003413606</t>
  </si>
  <si>
    <t>57.79</t>
  </si>
  <si>
    <t>64.72</t>
  </si>
  <si>
    <t>001-221-003420736</t>
  </si>
  <si>
    <t>96.09</t>
  </si>
  <si>
    <t>11.75</t>
  </si>
  <si>
    <t>109.64</t>
  </si>
  <si>
    <t>008-010-000065010</t>
  </si>
  <si>
    <t>5.41</t>
  </si>
  <si>
    <t>.19</t>
  </si>
  <si>
    <t>5.6</t>
  </si>
  <si>
    <t>001-011-037133292</t>
  </si>
  <si>
    <t>001-011-000186569</t>
  </si>
  <si>
    <t>138-013-000185151</t>
  </si>
  <si>
    <t>25.79</t>
  </si>
  <si>
    <t>3.09</t>
  </si>
  <si>
    <t>28.88</t>
  </si>
  <si>
    <t>003-002-000219033</t>
  </si>
  <si>
    <t>GRUVALCORP S.A.</t>
  </si>
  <si>
    <t>009-003-000479459</t>
  </si>
  <si>
    <t>001-011-000186870</t>
  </si>
  <si>
    <t>001-002-003707888</t>
  </si>
  <si>
    <t>001-011-000188987</t>
  </si>
  <si>
    <t>001-011-000552189</t>
  </si>
  <si>
    <t>033-906-000219202</t>
  </si>
  <si>
    <t>4.64</t>
  </si>
  <si>
    <t>5.2</t>
  </si>
  <si>
    <t>001-011-000552187</t>
  </si>
  <si>
    <t>002-999-014426264</t>
  </si>
  <si>
    <t>2.08</t>
  </si>
  <si>
    <t>002-999-014426263</t>
  </si>
  <si>
    <t>283.51</t>
  </si>
  <si>
    <t>002-999-014430938</t>
  </si>
  <si>
    <t>6.68</t>
  </si>
  <si>
    <t>002-999-014431382</t>
  </si>
  <si>
    <t>002-999-014430863</t>
  </si>
  <si>
    <t>361.53</t>
  </si>
  <si>
    <t>002-999-014491692</t>
  </si>
  <si>
    <t>304.1</t>
  </si>
  <si>
    <t>001-327-096367613</t>
  </si>
  <si>
    <t>001-099-000000396</t>
  </si>
  <si>
    <t>001-002-000770964</t>
  </si>
  <si>
    <t>018-100-000011338</t>
  </si>
  <si>
    <t>3.99</t>
  </si>
  <si>
    <t>GASOCORP S.A.</t>
  </si>
  <si>
    <t>001-002-000259876</t>
  </si>
  <si>
    <t>4.23</t>
  </si>
  <si>
    <t>4.74</t>
  </si>
  <si>
    <t>001-001-007408875</t>
  </si>
  <si>
    <t>001-001-007409619</t>
  </si>
  <si>
    <t>001-001-007409315</t>
  </si>
  <si>
    <t>55.2</t>
  </si>
  <si>
    <t>55.21</t>
  </si>
  <si>
    <t>001-001-007408876</t>
  </si>
  <si>
    <t>14.08</t>
  </si>
  <si>
    <t>14.09</t>
  </si>
  <si>
    <t>001-001-007409446</t>
  </si>
  <si>
    <t>485.84</t>
  </si>
  <si>
    <t>487.2</t>
  </si>
  <si>
    <t>001-001-007409642</t>
  </si>
  <si>
    <t>001-002-000773166</t>
  </si>
  <si>
    <t>001-008-000908598</t>
  </si>
  <si>
    <t>001-010-000003158</t>
  </si>
  <si>
    <t>001-010-000003157</t>
  </si>
  <si>
    <t>001-001-000000012</t>
  </si>
  <si>
    <t>003-002-000221340</t>
  </si>
  <si>
    <t>001-011-000194848</t>
  </si>
  <si>
    <t>5.88</t>
  </si>
  <si>
    <t>001-011-000195549</t>
  </si>
  <si>
    <t>5.02</t>
  </si>
  <si>
    <t>5.62</t>
  </si>
  <si>
    <t>033-902-000488595</t>
  </si>
  <si>
    <t>003-010-000185869</t>
  </si>
  <si>
    <t>005-102-000479417</t>
  </si>
  <si>
    <t>001-002-000777266</t>
  </si>
  <si>
    <t>003-001-000322298</t>
  </si>
  <si>
    <t>001-100-000000544</t>
  </si>
  <si>
    <t>16.08</t>
  </si>
  <si>
    <t>18.01</t>
  </si>
  <si>
    <t>001-002-000000441</t>
  </si>
  <si>
    <t>001-099-000000423</t>
  </si>
  <si>
    <t>005-011-000028506</t>
  </si>
  <si>
    <t>005-011-000028505</t>
  </si>
  <si>
    <t>001-013-000997095</t>
  </si>
  <si>
    <t>007-013-000036518</t>
  </si>
  <si>
    <t>001-010-000003172</t>
  </si>
  <si>
    <t>001-010-000003171</t>
  </si>
  <si>
    <t>001-003-000000062</t>
  </si>
  <si>
    <t>138-039-000648120</t>
  </si>
  <si>
    <t>6.77</t>
  </si>
  <si>
    <t>.81</t>
  </si>
  <si>
    <t>7.58</t>
  </si>
  <si>
    <t>001-001-192425779</t>
  </si>
  <si>
    <t>001-001-192425701</t>
  </si>
  <si>
    <t>001-001-192425726</t>
  </si>
  <si>
    <t>001-002-000000494</t>
  </si>
  <si>
    <t>60.85</t>
  </si>
  <si>
    <t>4.13</t>
  </si>
  <si>
    <t>64.98</t>
  </si>
  <si>
    <t>001-001-192425754</t>
  </si>
  <si>
    <t>007-011-000056712</t>
  </si>
  <si>
    <t>001-002-000002795</t>
  </si>
  <si>
    <t>001-011-037899677</t>
  </si>
  <si>
    <t>001-221-003437549</t>
  </si>
  <si>
    <t>58.42</t>
  </si>
  <si>
    <t>7.01</t>
  </si>
  <si>
    <t>65.43</t>
  </si>
  <si>
    <t>001-221-003441978</t>
  </si>
  <si>
    <t>95.93</t>
  </si>
  <si>
    <t>11.73</t>
  </si>
  <si>
    <t>109.46</t>
  </si>
  <si>
    <t>001-011-000560268</t>
  </si>
  <si>
    <t>001-100-000015254</t>
  </si>
  <si>
    <t>.9</t>
  </si>
  <si>
    <t>.11</t>
  </si>
  <si>
    <t>1.01</t>
  </si>
  <si>
    <t>001-100-000015252</t>
  </si>
  <si>
    <t>.66</t>
  </si>
  <si>
    <t>.08</t>
  </si>
  <si>
    <t>.74</t>
  </si>
  <si>
    <t>001-100-000015253</t>
  </si>
  <si>
    <t>3.36</t>
  </si>
  <si>
    <t>033-906-000222616</t>
  </si>
  <si>
    <t>4.1</t>
  </si>
  <si>
    <t>4.59</t>
  </si>
  <si>
    <t>001-008-000919557</t>
  </si>
  <si>
    <t>001-008-000919555</t>
  </si>
  <si>
    <t>PINARGOTE VERA HIPOLITO</t>
  </si>
  <si>
    <t>001-100-000001364</t>
  </si>
  <si>
    <t>12.54</t>
  </si>
  <si>
    <t>1.5</t>
  </si>
  <si>
    <t>14.04</t>
  </si>
  <si>
    <t>004-100-000179855</t>
  </si>
  <si>
    <t>7.25</t>
  </si>
  <si>
    <t>.87</t>
  </si>
  <si>
    <t>8.12</t>
  </si>
  <si>
    <t>001-002-003762867</t>
  </si>
  <si>
    <t>001-002-000002811</t>
  </si>
  <si>
    <t>138-030-000144505</t>
  </si>
  <si>
    <t>.93</t>
  </si>
  <si>
    <t>8.72</t>
  </si>
  <si>
    <t>138-035-000296636</t>
  </si>
  <si>
    <t>8.84</t>
  </si>
  <si>
    <t>1.06</t>
  </si>
  <si>
    <t>9.9</t>
  </si>
  <si>
    <t>002-999-014765106</t>
  </si>
  <si>
    <t>8.59</t>
  </si>
  <si>
    <t>002-999-014769842</t>
  </si>
  <si>
    <t>290.35</t>
  </si>
  <si>
    <t>002-999-014769768</t>
  </si>
  <si>
    <t>13.66</t>
  </si>
  <si>
    <t>002-999-014770212</t>
  </si>
  <si>
    <t>9.2</t>
  </si>
  <si>
    <t>002-999-014765105</t>
  </si>
  <si>
    <t>243.16</t>
  </si>
  <si>
    <t>002-999-014769693</t>
  </si>
  <si>
    <t>335.4</t>
  </si>
  <si>
    <t>001-327-097259017</t>
  </si>
  <si>
    <t>001-011-000210154</t>
  </si>
  <si>
    <t>3.6</t>
  </si>
  <si>
    <t>4.03</t>
  </si>
  <si>
    <t>003-008-000147655</t>
  </si>
  <si>
    <t>001-001-007471703</t>
  </si>
  <si>
    <t>001-001-007471704</t>
  </si>
  <si>
    <t>15.49</t>
  </si>
  <si>
    <t>15.5</t>
  </si>
  <si>
    <t>001-010-000003218</t>
  </si>
  <si>
    <t>001-010-000003219</t>
  </si>
  <si>
    <t>001-001-007472274</t>
  </si>
  <si>
    <t>513.98</t>
  </si>
  <si>
    <t>515.34</t>
  </si>
  <si>
    <t>001-001-007472143</t>
  </si>
  <si>
    <t>41.02</t>
  </si>
  <si>
    <t>41.03</t>
  </si>
  <si>
    <t>001-001-007472470</t>
  </si>
  <si>
    <t>001-001-007472447</t>
  </si>
  <si>
    <t>001-008-000923140</t>
  </si>
  <si>
    <t>001-001-000000013</t>
  </si>
  <si>
    <t>005-102-000490782</t>
  </si>
  <si>
    <t>.71</t>
  </si>
  <si>
    <t>6.61</t>
  </si>
  <si>
    <t>001-011-000212307</t>
  </si>
  <si>
    <t>018-100-000015257</t>
  </si>
  <si>
    <t>.33</t>
  </si>
  <si>
    <t>3.08</t>
  </si>
  <si>
    <t>001-012-000493365</t>
  </si>
  <si>
    <t>001-002-000000496</t>
  </si>
  <si>
    <t>001-099-000000454</t>
  </si>
  <si>
    <t>001-011-000213534</t>
  </si>
  <si>
    <t>7.62</t>
  </si>
  <si>
    <t>001-012-000815288</t>
  </si>
  <si>
    <t>1.56</t>
  </si>
  <si>
    <t>1.75</t>
  </si>
  <si>
    <t>001-011-000214174</t>
  </si>
  <si>
    <t>5.89</t>
  </si>
  <si>
    <t>6.6</t>
  </si>
  <si>
    <t>001-011-000214647</t>
  </si>
  <si>
    <t>001-011-000215425</t>
  </si>
  <si>
    <t>7.05</t>
  </si>
  <si>
    <t>7.9</t>
  </si>
  <si>
    <t>033-907-000085932</t>
  </si>
  <si>
    <t>8.11</t>
  </si>
  <si>
    <t>.97</t>
  </si>
  <si>
    <t>9.08</t>
  </si>
  <si>
    <t>001-004-000217037</t>
  </si>
  <si>
    <t>113.48</t>
  </si>
  <si>
    <t>13.62</t>
  </si>
  <si>
    <t>127.1</t>
  </si>
  <si>
    <t>001-011-000215946</t>
  </si>
  <si>
    <t>6.52</t>
  </si>
  <si>
    <t>7.3</t>
  </si>
  <si>
    <t>001-002-000082677</t>
  </si>
  <si>
    <t>34.24</t>
  </si>
  <si>
    <t>4.11</t>
  </si>
  <si>
    <t>38.35</t>
  </si>
  <si>
    <t>004-001-000153448</t>
  </si>
  <si>
    <t>004-001-000153447</t>
  </si>
  <si>
    <t>227-005-000054445</t>
  </si>
  <si>
    <t>8.01</t>
  </si>
  <si>
    <t>8.97</t>
  </si>
  <si>
    <t>001-010-000003234</t>
  </si>
  <si>
    <t>001-010-000003235</t>
  </si>
  <si>
    <t>001-011-000218343</t>
  </si>
  <si>
    <t>4.24</t>
  </si>
  <si>
    <t>4.75</t>
  </si>
  <si>
    <t>001-011-000218905</t>
  </si>
  <si>
    <t>4.94</t>
  </si>
  <si>
    <t>5.53</t>
  </si>
  <si>
    <t>001-011-000219333</t>
  </si>
  <si>
    <t>001-100-000001318</t>
  </si>
  <si>
    <t>144.28</t>
  </si>
  <si>
    <t>7.76</t>
  </si>
  <si>
    <t>152.04</t>
  </si>
  <si>
    <t>001-010-000812438</t>
  </si>
  <si>
    <t>001-011-000183317</t>
  </si>
  <si>
    <t>1.1</t>
  </si>
  <si>
    <t>001-003-000000073</t>
  </si>
  <si>
    <t>033-909-000035736</t>
  </si>
  <si>
    <t>5.34</t>
  </si>
  <si>
    <t>001-011-000183787</t>
  </si>
  <si>
    <t>005-103-000400468</t>
  </si>
  <si>
    <t>001-900-000000338</t>
  </si>
  <si>
    <t>28.76</t>
  </si>
  <si>
    <t>3.45</t>
  </si>
  <si>
    <t>32.21</t>
  </si>
  <si>
    <t>001-009-000901947</t>
  </si>
  <si>
    <t>001-009-000901948</t>
  </si>
  <si>
    <t xml:space="preserve">ENERO </t>
  </si>
  <si>
    <t>MARZO</t>
  </si>
  <si>
    <t>ABRIL</t>
  </si>
  <si>
    <t>MAYO</t>
  </si>
  <si>
    <t>JUNIO</t>
  </si>
  <si>
    <t>JULIO</t>
  </si>
  <si>
    <t>FACTURADO EN EL SRI INGRESADO AL SISTEMA</t>
  </si>
  <si>
    <t>NOTAS DE VENTA Y DOCUMENTPOS AUTORIUZADOS NO INGRESADOS</t>
  </si>
  <si>
    <t>ROLES</t>
  </si>
  <si>
    <t>ROLES HORA EXTRAS</t>
  </si>
  <si>
    <t>F.FISICA ESTEBAN DELGADO Nro. 001-001-000000359</t>
  </si>
  <si>
    <t xml:space="preserve">MOVILIZACION DE ADMINISTRACION  FF GAITALIN MAXICOMBUS COSTAKARIM </t>
  </si>
  <si>
    <t xml:space="preserve">FACTURAS FISICAS FAC 002-001-000012627 CRESPO BURGOS CATHERINE ELIZABETH
FAC 002-001-000054685 HORMICORP S.A. 
FAC 002-003-000000366 YEPEZ ALAVA VICTOR EMILIO                         
FAC 001-004-000196757 GLADYS XIMENA CABRERA CARRION
</t>
  </si>
  <si>
    <t xml:space="preserve">DNA 062023APIUC FACT001-001-000000485 OCHOA JOSE DNA 062023 APIUCMOTO PODADORA DE RUEDAS REFUERZO PLATINA, SOLDADA Y AFILADA DE CHUCHILLA
</t>
  </si>
  <si>
    <t>DNA 01052023 MANO DE OBRA DNA 01052023  COMPRA LLANTA Y TUBO DNA 31012023 LLANTA TUBO DNA 31012023 LLANTA TUBO</t>
  </si>
  <si>
    <t>DNA 21102022 SONIA ROSERO COMPRA DE STEP PARA GYM</t>
  </si>
  <si>
    <t>FAC 001-001-000632894 FLORES GARCIA SANTOS EDMUNDO COMPRA DE AGUA MINERAL - PERSONAL DE JARDINERIA FAC 001-001-000000484 OCHOA ARELLANO JOSE ANTONIO MANTENIMIENTO MOTOBOMBA PREVENTIVO</t>
  </si>
  <si>
    <t>FAC ELECTRONICA 001-002-000002169 ARQUIPOOLS CIA. LTDA. MANTENIMIENTOI MENSUAL DE PISCINA</t>
  </si>
  <si>
    <t xml:space="preserve"> FACTURAS ELECTRONICAS FAC 001-004-000196913 FAC 001-004-000196880 FAC 001-004-000196974 GLADYS XIMENA CABRERA CARRION </t>
  </si>
  <si>
    <t>FACTURAS ELECTRONICA FAC 002-999-012659804</t>
  </si>
  <si>
    <t xml:space="preserve">FACTURAS ELECTRONICA FAC 002-999-012664421 </t>
  </si>
  <si>
    <t>FACTURAS ELECTRONICA FAC 002-999-012664571</t>
  </si>
  <si>
    <t>FACTURAS ELECTRONICA  FAC 002-999-012664496</t>
  </si>
  <si>
    <t>FACTURA ELECTRONICA FAC 002-999-012664942</t>
  </si>
  <si>
    <t xml:space="preserve"> FACTURA ELECTRONICA FAC 002-999-012659805</t>
  </si>
  <si>
    <t>FACTURA ELECTRONICA FAC 001-001-007099677</t>
  </si>
  <si>
    <t>FACTURAS ELECTRONICAS FAC 001-001-007100420</t>
  </si>
  <si>
    <t xml:space="preserve"> FACTURAS ELECTRONICAS FAC 001-001-007100116</t>
  </si>
  <si>
    <t xml:space="preserve"> FACTURAS ELECTRONICAS FAC 001-001-007100247</t>
  </si>
  <si>
    <t>FACTURAS ELECTRONICAS FAC 001-001-007099676</t>
  </si>
  <si>
    <t>FACTURAS ELECTRONICAS FAC 001-221-000000327</t>
  </si>
  <si>
    <t>FAC FISIC. 001-001-000000012 HECTOR EDUARDO VELASCO NVE 001-001-000000010 CANDELARIO  BAIDAL JAYRON</t>
  </si>
  <si>
    <t>ROLES  DE PERSONAL FERJEM SEGURIDAD FACTURAS FISICAS</t>
  </si>
  <si>
    <t>FAC ELECTRONICA 001-001-000013982 QUINTO MOLINA - DNA 30012023 APIUC</t>
  </si>
  <si>
    <t>FAC ELECTRONICA 001-002-000000128 CHAVEZ DELGADO SONIA MARIBEL</t>
  </si>
  <si>
    <t>FAC FISICA 001-001-000000104 CEPEDA GUERRERO EDUARDO FRANCISCO</t>
  </si>
  <si>
    <t>FAC FISICA 001-001-007100443 AGUAS DE SAMBORONDON AMAGUA C.E.M.</t>
  </si>
  <si>
    <t>FAC ELECTRONICA 001-221-003276365+001-327-091808354 CONECEL</t>
  </si>
  <si>
    <t>FAC ELECTRONICA 001-011-032943011 MEGADATOS</t>
  </si>
  <si>
    <t>FAC ELECTRONICA 001-011-033717560 MEGADATOS</t>
  </si>
  <si>
    <t>FAC ELECTRONICA MEGADATOS 001-011-034498756</t>
  </si>
  <si>
    <t>FACT ELECTRONICA 001-011-035302935 MEGADATOS</t>
  </si>
  <si>
    <t>FAC ELECTRONICA  MEGADATOS 001-011-036321261</t>
  </si>
  <si>
    <t>FAC  ELECTRONICA MEGADATOS 001-011-003713292</t>
  </si>
  <si>
    <t>ASI 202301000061</t>
  </si>
  <si>
    <t>ASI 202302000040</t>
  </si>
  <si>
    <t>ASI 202303000042</t>
  </si>
  <si>
    <t>ASI 202304000009</t>
  </si>
  <si>
    <t>ASI 202305000013</t>
  </si>
  <si>
    <t>ASI 202306000011</t>
  </si>
  <si>
    <t>ASI 202307000008</t>
  </si>
  <si>
    <t>FAC ELECTRONICAS 001-001-000000001 FAC 001-001-000000002-FAC 001-001-000000003 SUAREZ LUQUE JOSE ENRIQUE FACTURA FISICA FAC 001-001-000000003 GABRIELA VIRGINIA PILCO CONTRERAS</t>
  </si>
  <si>
    <t>FAC ELECTRONICA 001-001-000000004 GABRIELA VIRGINIA PILCO CONTRERAS FACTURAS 001-001-000000004 SUAREZ LUQUE JOSE ENRIQUE</t>
  </si>
  <si>
    <t>FAC ELECTRONICA  001-001-000000007 SUAREZ LUQUE JOSE ENRIQUE FAC 001-001-000000005 GABRIELA VIRGINIA PILCO CONTRERAS</t>
  </si>
  <si>
    <t>FAC ELECTRONICA  001-001-000000006 GABRIELA VIRGINIA PILCO CONTRERAS FAC 001-001-000000008 SUAREZ LUQUE JOSE ENRIQUE</t>
  </si>
  <si>
    <t>FAC 001-001-000000009 SUAREZ LUQUE JOSE ENRIQUE FAC 001-001-000000007 GABRIELA VIRGINIA PILCO CONTRERAS</t>
  </si>
  <si>
    <t>FAC  ELECTRONICA 001-001-000000012  SUAREZ LUQUE JOSE ENRIQUE FAC 001-001-000000008 GABRIELA VIRGINIA PILCO CONTRERAS</t>
  </si>
  <si>
    <t>FAC  ELECTRONICA 001-001-000000013  SUAREZ LUQUE JOSE ENRIQUE FAC 001-001-000000009 GABRIELA VIRGINIA PILCO CONTRERAS</t>
  </si>
  <si>
    <t>FAC ELECTRONICA 001-002-003437864 DATAFAST</t>
  </si>
  <si>
    <t>FAC ELECTRONICA 001-002-003491814 DATAFAST</t>
  </si>
  <si>
    <t>FAC ELECTRONICA   001-002-003545542 DATAFAST</t>
  </si>
  <si>
    <t>FAC ELECTRONICA 001-002-003600351  DATAFAST</t>
  </si>
  <si>
    <t>FAC ELECTRONICA  001-002-003653537 DATAFAST</t>
  </si>
  <si>
    <t>FAC ELECTRONICA 001-002-003707888 DATAFAST</t>
  </si>
  <si>
    <t>FAC ELECTRONICA 001-002-003762867 DATAFAST</t>
  </si>
  <si>
    <t xml:space="preserve">FAC FISICA 001-001-000000008 AB.JOSE RAMON DE LA TORRE REINA </t>
  </si>
  <si>
    <t xml:space="preserve">FAC FISICA 001-001-000000010 AB.JOSE RAMON DE LA TORRE REINA </t>
  </si>
  <si>
    <t xml:space="preserve">FAC FISICAFAC 001-001-000000012 AB.JOSE RAMON DE LA TORRE REINA </t>
  </si>
  <si>
    <t xml:space="preserve"> FACTURA ELECTRONICA 176-113-000130149 LA FAVORITA</t>
  </si>
  <si>
    <t xml:space="preserve">FAC FISICA 138-032-000139308 CORPORACION EL ROSADO S.A.                </t>
  </si>
  <si>
    <t>FAC ELECTRONICA 033-904-000308332 KIWI</t>
  </si>
  <si>
    <t>NVE 001-001-000000072 VILLON VELASTEGUI JORGE EMILIO</t>
  </si>
  <si>
    <t>NVE 001-001-000000119 GARCIA MIKRANDA KERLYN JACQUELINE</t>
  </si>
  <si>
    <t xml:space="preserve">FACT ELECTR.113-001-185961959-  113-001-185962015-113-001-185962067 113-001-185962121 113-001-185962171BANCO PACIFICO </t>
  </si>
  <si>
    <t>DNA 13022023- 220-220-000000023 APIUC</t>
  </si>
  <si>
    <t>DNA 27042023 APIUC</t>
  </si>
  <si>
    <t>DNA 17052023 APIUC</t>
  </si>
  <si>
    <t>DNA 07062023 APIUC</t>
  </si>
  <si>
    <t>DNA 5701 DNA 2507 COMISION PACIFICO</t>
  </si>
  <si>
    <t>FAC ELECTRONICA  001-001-000000002 GABRIELA VIRGINIA PILCO CONTRERAS</t>
  </si>
  <si>
    <t xml:space="preserve">EGR 202301000071 IESS </t>
  </si>
  <si>
    <t>DNA -APIUC COMPRA DE AZUCAR</t>
  </si>
  <si>
    <t>FACT FISICA 002-001-000000191 CRESPO BURGOS CATHERINE ELIZABETH</t>
  </si>
  <si>
    <t>FACT ELECTRONICA 002-200-000000932 FIGUEROA TUMBACO ALEJANDRO NEMECIO</t>
  </si>
  <si>
    <t>FACT ELECTRONICA 002-200-000001153 FIGUEROA TUMBACO ALEJANDRO NEMECIO</t>
  </si>
  <si>
    <t>FACT FISICA 001-001-000000065 VILLON VELASTEGUI JORGE EMILIO</t>
  </si>
  <si>
    <t>FACT ELECTRONICA 138-035-000281246 EL ROSADO</t>
  </si>
  <si>
    <t>FAC 001-004-000198626 GLADYS XIMENA CABRERA CARRION FAC 001-001-000000103DORIS PLASTY FAC 003-100-000263061URBINA BERTHA CECILIA TRINIDAD FAC 001-001-000000100</t>
  </si>
  <si>
    <t>FACELECTRONICA 138-038-000523912 EL ROSADO FAC 001-100-000238827 TARDI S.A.</t>
  </si>
  <si>
    <t xml:space="preserve">FAC ELECTRONICA 001-010-000000251 QUIMICOS SUPERIOR FAC 003-100-000269280 URBINA BERTHA CECILIA TRINIDAD    </t>
  </si>
  <si>
    <t>FAC ELECTRONICA 033-904-000333587  FAC 033-908-000086864COMERCIAL KYWI S.A. FAC 001-100-000244421 TARDI S.A.</t>
  </si>
  <si>
    <t xml:space="preserve">FAC 001-100-000001364 PINARGOTE VERA HIPOLITO FAC 004-100-000179855 URBINA BERTHA CECILIA TRINIDAD       </t>
  </si>
  <si>
    <t xml:space="preserve">FACTURAS ELECTRONICA 001-008-000852243-FAC 001-010-000749813-FAC 001-010-000749812 GAITALIN FAC 005-004-000162458 LA CHIRIPA CHIRS S.A.077-005-001659288ATIMASA S.A.                 </t>
  </si>
  <si>
    <t xml:space="preserve">FACTURAS ELECTRONICA  FAC 003-008-000133108-003-005-000394271-003-008-000136872 ESTACION DE SERVICIOS ALPASO S.A.FAC 001-009-000832528-001-013-000662643-001-013-000664309 GAITALIN S.A. 005-103-000346834 Pedrito Rafael Pesantez Cordero </t>
  </si>
  <si>
    <t>FACTURAS ELECTRONICA 001-008-000878633 001-008-000881034  001-012-000473641  001-009-000853727 GAITALIN S.A.  004-001-000094557 COSTAKARIM S.A.</t>
  </si>
  <si>
    <t>FACTURAS ELECTRONICAS 001-012-000479789- 001-013-000677033 GAITALIN S.A.  001-011-001145372 001-011-001145369 COMERCIO Y PREDIOS COMPRED S.A. 003-003-000262440 003-010-000181298 ESTACION DE SERVICIOS ALPASO S.A.</t>
  </si>
  <si>
    <t xml:space="preserve">FACTURAS ELECTRONICAS 007-013-000036518 005-011-000028506  005-011-000028505 LA CHIRIPA CHIRS S.A 001-011-000544670  001-011-000546988 001-011-000546989 001-012-000481527 001-011-000552189 001-008-000908598 001-011-000552187 GAITALIN 003-002-000219033 003-007-000275400 003-002-000221340 003-001-000322298 ESTACION DE SERVICIOS ALPASO S.A. </t>
  </si>
  <si>
    <t xml:space="preserve">FACTURAS ELECTRONICAS 004-001-000153448 004-001-000153447 COSTAKARIM S.A.001-011-000560268 001-008-000919555 001-008-000919557 001-012-000493365 001-010-000812438 001-009-000901948 001-009-000901947 GAITALIN S.A. 003-008-000147655 ESTACION DE SERVICIOS ALPASO S.A. </t>
  </si>
  <si>
    <t xml:space="preserve">FACTURAS FISICA 002-001-000012876 CRESPO BURGOS CATHERINE ELIZABETH FACTURAS ELECTRONICA  138-032-000153156 CORPORACION EL ROSADO S.A.   116-010-000196473 GETTAREQ S.A.      </t>
  </si>
  <si>
    <t>FACTURA FISICA 001-004-000200632 GLADYS XIMENA CABRERA CARRION NVE 002-001-000000069 CRESPO BURGOS CATHERINE ELIZABETH</t>
  </si>
  <si>
    <t xml:space="preserve">FAC  ELECTRONICA 033-904-000325264 KIWI 001-100-000000289 </t>
  </si>
  <si>
    <t>FAC ELECTRONICA  001-010-000001316 GLOBALCESPED S.A.  001-100-000241482 TARDI S.A</t>
  </si>
  <si>
    <t>FACTURA ELECTRONICA   033-906-000219202 KIWI FACTURA FISICA NVE 002-001-000000356  002-001-000000417 CRESPO BURGOS CATHERINE ELIZABETH</t>
  </si>
  <si>
    <t>FACTURA FISICA  001-004-000217037 001-004-000001661 GLADYS XIMENA CABRERA CARRION FACTURA ELECTRONICA  033-906-000222616 COMERCIAL KYWI S.A.</t>
  </si>
  <si>
    <t>FACTURA ELECTRONICA 015-011-000021582 MASSUHIMPORTECH SA</t>
  </si>
  <si>
    <t>FACTURAS FISICA NVE 001-001-000003544 VULCANIZADORA SERVI PARCHE</t>
  </si>
  <si>
    <t>FACTURAS FISICA NVE001-001-000003600 VULCANIZADORA SERVI PARCHE</t>
  </si>
  <si>
    <t>FACTURAS FISICA NVE002-001-000000677 FERRILUVE</t>
  </si>
  <si>
    <t>FACTURAS FISICA NVE 001-001-000001637 DESIDERIO MERA MARGARITA ELENA NVE 001-001-000000549 DESIDERIO MERA JUNITA DEL ROCIO DNA 17052023 APIUC</t>
  </si>
  <si>
    <t>FACTURA ELECTRONICA 001-100-000000544 SARCO ROCAFUERTE ROCIO PATRICIA DNA 28062023 APIUC</t>
  </si>
  <si>
    <t>FACTURA FISICA NVE 002-001-000001619 FERRILUVE</t>
  </si>
  <si>
    <t>FACTURA ELECTRONICA 001-010-000001189 FACT FISICA NVE 002-001-000000012 COBEÑA CUETO RODOLFO FABIAN</t>
  </si>
  <si>
    <t>DNA 02032023 DNA 31032023 APIUC</t>
  </si>
  <si>
    <t>DNA 180-420-000000023 APIUC</t>
  </si>
  <si>
    <t>DNA 07062023 DNA 0407 APIUC</t>
  </si>
  <si>
    <t>FACTURA ELECTRONICA 033-909-000035736 KYWI</t>
  </si>
  <si>
    <t>FACTURA ELECTRONICA 138-039-000648120 EL ROSADO</t>
  </si>
  <si>
    <t>FAC ELECTRONICA 001-002-000006354 AUTOMATISMOS AC-ACTIVA S.A. AUTOMOTICSA</t>
  </si>
  <si>
    <t>FAC ELECTRONICA 001-002-000002645 ELECTRONICA SIETE S.A. ELECTROSIET</t>
  </si>
  <si>
    <t>FAC ELECTRONICA  001-002-000006523 AUTOMATISMOS AC-ACTIVA S.A. AUTOMOTICSA</t>
  </si>
  <si>
    <t>FAC ELECTRONICA  001-002-000002795 ELECTRONICA SIETE S.A. ELECTROSIET</t>
  </si>
  <si>
    <t xml:space="preserve">FACTURA ELECTRONICA 002-002-000013960 LIDERCOMPANY S.A.   </t>
  </si>
  <si>
    <t>NVE 001-001-000000544 OCHOA ARELLANO JOSE ANTONIO</t>
  </si>
  <si>
    <t>FACTURAS ELECTRONICAS 001-100-000001318 YAGUAL BRUCEL SHIRLEY KATHERINE 018-100-000015257  MEGAMETALES S.A.      033-907-000085932 KYWI</t>
  </si>
  <si>
    <t>FACTURAS ELECTRONICA  002-002-000002398 FACTURAS FISICA 001-001-000000002 001-001-000000001 JARAMILLO RAMIREZ EDEN GABRIEL</t>
  </si>
  <si>
    <t>NVE 001-001-000000004 NVE 001-001-000000005 JARAMILLO RAMIREZ EDEN GABRIEL</t>
  </si>
  <si>
    <t>NVE 001-001-000000006 JARAMILLO RAMIREZ EDEN GABRIEL FACTURA ELECTRONICA AGUAMUNDO</t>
  </si>
  <si>
    <t>FACTURA ELECTRONICA  001-003-000000052 AGUAMUNDO</t>
  </si>
  <si>
    <t>FAC ELECTRONICA 001-003-000000062 AGUAMUNDO</t>
  </si>
  <si>
    <t>FAC ELECTRONICA 001-003-000000073 AGUAMUNDO NVE 001-001-000000009 JARAMILLO RAMIREZ EDEN GABRIEL</t>
  </si>
  <si>
    <t>FISICA NV001-001-000000050 ORQUEDA CHASIN NOELIA DANIELA</t>
  </si>
  <si>
    <t>LQC 010-220-000000023 LUIS REYES</t>
  </si>
  <si>
    <t>FAC FISICA 001-001-000000002 JARAMILLO RAMIREZ EDEN GABRIEL</t>
  </si>
  <si>
    <t xml:space="preserve">FAC 001-001-000000014 VELASCO PEREZ JOHNNY VINICIO </t>
  </si>
  <si>
    <t>NVE 002-001-000001619 FERRILUVE</t>
  </si>
  <si>
    <t>DNA 22022023 APIUC</t>
  </si>
  <si>
    <t>FAC ELECTRONICA 116-010-000197717 116-010-000197562 GETTAREQ S.A. 138-021-000367858 EL ROSADO FACTURA FISICA NVE 001-001-000003629 VULCANIZADORA SERVI PARCHE</t>
  </si>
  <si>
    <t>FAC ELECTRONICA  033-906-000215425 KYWI</t>
  </si>
  <si>
    <t>DNA 250-420-000000023 RUGEL ZUÑIGA WALTER OSWALDO</t>
  </si>
  <si>
    <t>DNA 280-620-000000023 DNA 28062023 APIUC</t>
  </si>
  <si>
    <t xml:space="preserve">FAC ELECTRONICA 018-100-000011338 MEGAMETALES </t>
  </si>
  <si>
    <t>NVE 001-001-000000011 ROSADO SOBREVILLA LUIS ALBERTO</t>
  </si>
  <si>
    <t>FAC ELECTRONICA  002-999-012976860 CNEL</t>
  </si>
  <si>
    <t>FAC ELECTRONICA 002-999-013318830 CNEL</t>
  </si>
  <si>
    <t>FAC ELECTRONICA 002-999-013658811 CNEL</t>
  </si>
  <si>
    <t>FAC ELECTRONICA  002-999-014046310 CNEL</t>
  </si>
  <si>
    <t>FAC ELECTRONICA  002-999-014426263 CNEL</t>
  </si>
  <si>
    <t>FAC ELECTRONICA  002-999-014765106  002-999-014765105 CNEL</t>
  </si>
  <si>
    <t>FAC ELECTRONICA   002-999-012981627 CNEL</t>
  </si>
  <si>
    <t>FAC ELECTRONICA  002-999-013323599 CNEL</t>
  </si>
  <si>
    <t>FAC ELECTRONICA  002-999-013663575 CNEL</t>
  </si>
  <si>
    <t>FAC ELECTRONICA  002-999-014046109 CNEL</t>
  </si>
  <si>
    <t>FAC ELECTRONICA 002-999-014491692 CNEL</t>
  </si>
  <si>
    <t>FAC ELECTRONICA  002-999-014769842 CNEL</t>
  </si>
  <si>
    <t>FAC ELECTRONICA   002-999-012981477 CNEL</t>
  </si>
  <si>
    <t>FAC ELECTRONICA  002-999-013323449 CNEL</t>
  </si>
  <si>
    <t>FAC ELECTRONICA   002-999-013663425 CNEL</t>
  </si>
  <si>
    <t>FAC ELECTRONICA   002-999-014046017 CNEL</t>
  </si>
  <si>
    <t>FAC ELECTRONICA  002-999-014430863 CNEL</t>
  </si>
  <si>
    <t>FAC ELECTRONICA   002-999-014769693 CNEL</t>
  </si>
  <si>
    <t>FAC ELECTRONICA    002-999-012981552 CNEL</t>
  </si>
  <si>
    <t>FAC ELECTRONICA   002-999-013323524 CNEL</t>
  </si>
  <si>
    <t>FAC ELECTRONICA   002-999-013663500 CNEL</t>
  </si>
  <si>
    <t>FAC ELECTRONICA   FAC 002-999-014046292 002-999-014430938  CNEL</t>
  </si>
  <si>
    <t>FAC ELECTRONICA   002-999-014769768 CNEL</t>
  </si>
  <si>
    <t>FAC ELECTRONICA    002-999-012981998 CNEL</t>
  </si>
  <si>
    <t>FAC ELECTRONICA    002-999-013323972 CNEL</t>
  </si>
  <si>
    <t>FAC ELECTRONICA    002-999-013663946 CNEL</t>
  </si>
  <si>
    <t>FAC ELECTRONICA    002-999-014046107 CNEL</t>
  </si>
  <si>
    <t>FAC ELECTRONICA    002-999-014431382 CNEL</t>
  </si>
  <si>
    <t>FAC ELECTRONICA    002-999-014770212 CNEL</t>
  </si>
  <si>
    <t>FAC ELECTRONICA   002-999-012976861 CNEL</t>
  </si>
  <si>
    <t>FAC ELECTRONICA     002-999-013318831 CNEL</t>
  </si>
  <si>
    <t>FAC ELECTRONICA   002-999-013658812 CNEL</t>
  </si>
  <si>
    <t>FAC ELECTRONICA    002-999-014046108 CNEL</t>
  </si>
  <si>
    <t>FAC ELECTRONICA   002-999-014426264 CNEL</t>
  </si>
  <si>
    <t xml:space="preserve">FACTURAS  ELECTRICAS  FAC 001-001-007161045 AMAGUA </t>
  </si>
  <si>
    <t xml:space="preserve">FACTURAS  ELECTRICAS  FAC 001-001-007222499 AMAGUA </t>
  </si>
  <si>
    <t xml:space="preserve">FACTURAS  ELECTRICAS  FAC 001-001-007284339 AMAGUA </t>
  </si>
  <si>
    <t xml:space="preserve">FACTURAS  ELECTRICAS  FAC  001-001-007346377 AMAGUA </t>
  </si>
  <si>
    <t xml:space="preserve">FACTURAS  ELECTRICAS  FAC 001-001-007408876 AMAGUA </t>
  </si>
  <si>
    <t xml:space="preserve">FACTURAS  ELECTRICAS  FAC 001-001-007471704 AMAGUA </t>
  </si>
  <si>
    <t xml:space="preserve">FACTURAS  ELECTRICAS  FAC 001-001-007161788 AMAGUA </t>
  </si>
  <si>
    <t xml:space="preserve">FACTURAS  ELECTRICAS  FAC 001-001-007223242 AMAGUA </t>
  </si>
  <si>
    <t xml:space="preserve">FACTURAS  ELECTRICAS  FAC 001-001-007285082 AMAGUA </t>
  </si>
  <si>
    <t xml:space="preserve">FACTURAS  ELECTRICAS  FAC 001-001-007347120 AMAGUA </t>
  </si>
  <si>
    <t xml:space="preserve">FACTURAS  ELECTRICAS  FAC  001-001-007409619 AMAGUA </t>
  </si>
  <si>
    <t xml:space="preserve">FACTURAS  ELECTRICAS  FAC  001-001-007472447 AMAGUA </t>
  </si>
  <si>
    <t xml:space="preserve">FACTURAS  ELECTRICAS  FAC 001-001-007161484 AMAGUA </t>
  </si>
  <si>
    <t xml:space="preserve">FACTURAS  ELECTRICAS  FAC001-001-007222938 AMAGUA </t>
  </si>
  <si>
    <t xml:space="preserve">FACTURAS  ELECTRICAS  FAC 001-001-007284778 AMAGUA </t>
  </si>
  <si>
    <t xml:space="preserve">FACTURAS  ELECTRICAS  FAC 001-001-007346816 AMAGUA </t>
  </si>
  <si>
    <t xml:space="preserve">FACTURAS  ELECTRICAS  FAC 001-001-007409315 AMAGUA </t>
  </si>
  <si>
    <t xml:space="preserve">FACTURAS  ELECTRICAS  FAC 001-001-007472143 AMAGUA </t>
  </si>
  <si>
    <t xml:space="preserve">FACTURAS  ELECTRICAS  FAC 001-001-007161615 AMAGUA </t>
  </si>
  <si>
    <t xml:space="preserve">FACTURAS  ELECTRICAS  FAC 001-001-007223069AMAGUA </t>
  </si>
  <si>
    <t xml:space="preserve">FACTURAS  ELECTRICAS  FAC 001-001-007284909 AMAGUA </t>
  </si>
  <si>
    <t xml:space="preserve">FACTURAS  ELECTRICAS  FAC 001-001-007346947 AMAGUA </t>
  </si>
  <si>
    <t xml:space="preserve">FACTURAS  ELECTRICAS  FAC  001-001-007409446 AMAGUA </t>
  </si>
  <si>
    <t xml:space="preserve">FACTURAS  ELECTRICAS  FAC 001-001-007472274 AMAGUA </t>
  </si>
  <si>
    <t xml:space="preserve">FACTURAS  ELECTRICAS  FAC 001-001-007161044 AMAGUA </t>
  </si>
  <si>
    <t xml:space="preserve">FACTURAS  ELECTRICAS  FAC 001-001-007222498 AMAGUA </t>
  </si>
  <si>
    <t xml:space="preserve">FACTURAS  ELECTRICAS  FAC 001-001-007284338 AMAGUA </t>
  </si>
  <si>
    <t xml:space="preserve">FACTURAS  ELECTRICAS  FAC 001-001-007346376 AMAGUA </t>
  </si>
  <si>
    <t xml:space="preserve">FACTURAS  ELECTRICAS  FAC 001-001-007408875 AMAGUA </t>
  </si>
  <si>
    <t xml:space="preserve">FACTURAS  ELECTRICAS  FAC 001-001-007471703 AMAGUA </t>
  </si>
  <si>
    <t>FACTURA ELECTRONICA  001-221-003334027 CONECEL</t>
  </si>
  <si>
    <t>FACTURA ELECTRONICA  001-221-003363314 CONECEL</t>
  </si>
  <si>
    <t>FACTURA ELECTRONICA 001-221-003391652 CONECEL</t>
  </si>
  <si>
    <t>FACTURA ELECTRONICA  001-221-003420736CONECEL</t>
  </si>
  <si>
    <t>FACTURA ELECTRONICA  001-221-003441978 CONECEL FAC 138-035-000296636 CORPORACION EL ROSADO</t>
  </si>
  <si>
    <t>FACTURAS ELECTRONICAS 001-099-000000181 001-099-000000215 BELICOF</t>
  </si>
  <si>
    <t>FACTURAS ELECTRONICAS 001-099-000000249 BELICOF</t>
  </si>
  <si>
    <t>FACTURAS ELECTRONICAS 001-993-000000306 BELICOF</t>
  </si>
  <si>
    <t>FACTURAS ELECTRONICAS 001-099-000000343 BELICOF</t>
  </si>
  <si>
    <t>FACTURAS ELECTRONICAS 001-099-000000396 001-099-000000423  BELICOF</t>
  </si>
  <si>
    <t>FACTURAS ELECTRONICAS 001-099-000000454 BELICOF</t>
  </si>
  <si>
    <t>PAGOS ROLES SERVICIOS PRESTADOS</t>
  </si>
  <si>
    <t>FACTURAS ELECTRONICAS   001-010-000002897 001-010-000002896 001-010-000002911  001-010-000002910 FERJEM</t>
  </si>
  <si>
    <t>FACTURAS ELECTRONICAS  001-010-000002951 001-010-000002950 001-010-000002974 001-010-000002973  FERJEM</t>
  </si>
  <si>
    <t>FACTURAS ELECTRONICAS 001-010-000003032 001-010-000003031   001-010-000003049  001-010-000003050 FERJEM</t>
  </si>
  <si>
    <t>FACTURAS ELECTRONICAS  001-010-000003095 001-010-000003094  001-010-000003115 001-002-000000380 001-010-000003142 FERJEM</t>
  </si>
  <si>
    <t>FACTURAS ELECTRONICAS  001-010-000003157 001-010-000003158   001-002-000000441 001-010-000003172 001-010-000003171 FERJEM</t>
  </si>
  <si>
    <t>FACTURAS ELECTRONICAS 001-010-000003218 001-010-000003219  001-002-000000496  001-010-000003235 001-010-000003234   FERJEM</t>
  </si>
  <si>
    <t>DNA 15032023 DNA 31032023 APIUC</t>
  </si>
  <si>
    <t>DNA 12062023 DNA 28062023 APIUC</t>
  </si>
  <si>
    <t>FACTURAS FISICAS  001-014-000229138 NVE 001-001-000000083 VILLON VELASTEGUI JORGE EMILIO NVE 001-001-000000008 AGUIRRE BRITO MARLENE PAOLA FAC 037-906-000041285 037-906-000041308GERARDO ORTIZ E HIJOS CIA LTDA</t>
  </si>
  <si>
    <t xml:space="preserve">FACTURAS FISICAS NVE 001-001-000000093 VILLON VELASTEGUI JORGE EMILIO FACTUAS ELECTRONICAS  009-003-000479459 GRUVALCORP S. FAC 138-013-000185151 CORPORACION EL ROSADO S.A.           </t>
  </si>
  <si>
    <t xml:space="preserve">NVE 001-001-000000120 VILLON VELASTEGUI JORGE EMILIO FACTURAS ELECTRONICAS FAC 227-005-000054445 TIENDAS INDUSTRIALES ASOCIADAS TIA S. A.          </t>
  </si>
  <si>
    <t>FACTURAS ELECTRONICAS 001-001-000000265 HERRERA SUAREZ IVAN OSWALDO</t>
  </si>
  <si>
    <t xml:space="preserve">FACTURAS FISICAS 001-001-000014267 AGUALIFE S.A. </t>
  </si>
  <si>
    <t xml:space="preserve">FACTURAS FISICAS NVE 001-001-000001653 AGUALIFE S.A. </t>
  </si>
  <si>
    <t>FACTURAS FISICAS NVE 001-001-000002162 AGUALIFE S.A. NVE 002-001-000000039 SARMIENTO ZAPATA DANNY MAURICIO</t>
  </si>
  <si>
    <t xml:space="preserve">FACTURAS FISICAS DNA 0107 APIUC </t>
  </si>
  <si>
    <t>FACTURAS FISICAS  NVE 002-001-000000642</t>
  </si>
  <si>
    <t>FAC ELECTRONICA 001-002-000000209 CHAVEZ DELGADO SONIA MARIBEL</t>
  </si>
  <si>
    <t>FAC ELECTRONICA  001-002-000000297 CHAVEZ DELGADO SONIA MARIBEL FAC 008-009-000041369 CIA IMPORTADORA REGALADO S.A. COMIRSA  FAC 001-002-000000329 CHAVEZ DELGADO SONIA MARIBEL FAC 001-001-000000874 B&amp;T PAPELERIA SUMINISTROS</t>
  </si>
  <si>
    <t>FACTURAS ELECTRONICAS FAC 008-010-000065010 CIA IMPORTADORA REGALADO S.A. COMIRSA   FAC 001-002-000000494 CHAVEZ DELGADO SONIA MARIBEL</t>
  </si>
  <si>
    <t xml:space="preserve">FAC FISICA 001-001-000000039 TECHSERVICES </t>
  </si>
  <si>
    <t>DNA 31032023 APIUC</t>
  </si>
  <si>
    <t xml:space="preserve">FAC 008-009-000041543 CIA IMPORTADORA REGALADO S.A. COMIRSA           </t>
  </si>
  <si>
    <t>FAC 001-900-000000244 GIGANTOPRINT S.A.S.</t>
  </si>
  <si>
    <t>FACTURA FISICA 001-001-000000872 CASTRO ORTEGA JOSE JAVIER</t>
  </si>
  <si>
    <t xml:space="preserve">FACTURA ELECTRONICA 138-030-000144505 EL ROSADO </t>
  </si>
  <si>
    <t xml:space="preserve">DNA 2906 APIUC </t>
  </si>
  <si>
    <t>NVE 001-001-000000010 JARAMILLO RAMIREZ EDEN GABRIEL</t>
  </si>
  <si>
    <t xml:space="preserve">FAC ELECTRONICA 001-001-007161811 AMAGUA </t>
  </si>
  <si>
    <t xml:space="preserve">FAC ELECTRONICA001-001-007223265 AMAGUA </t>
  </si>
  <si>
    <t xml:space="preserve">FAC ELECTRONICA001-001-007285105 AMAGUA </t>
  </si>
  <si>
    <t xml:space="preserve">FAC ELECTRONICA 001-001-007347143 AMAGUA </t>
  </si>
  <si>
    <t xml:space="preserve">FAC ELECTRONICA001-001-007409642 AMAGUA </t>
  </si>
  <si>
    <t xml:space="preserve">FAC ELECTRONICA  001-001-007472470 AMAGUA </t>
  </si>
  <si>
    <t>FACTURAS ELECTRONICAS 001-221-003304023 001-221-003305677 CONECEL</t>
  </si>
  <si>
    <t>FACTURAS ELECTRONICAS 001-221-003333166 CONECEL</t>
  </si>
  <si>
    <t>FACTURAS ELECTRONICAS 001-221-003361645CONECEL</t>
  </si>
  <si>
    <t>FACTURAS ELECTRONICAS 001-221-003388252 CONECEL</t>
  </si>
  <si>
    <t>FACTURAS ELECTRONICAS001-221-003413606 CONECEL</t>
  </si>
  <si>
    <t>FACTURAS ELECTRONICAS 001-221-003437549CONECEL</t>
  </si>
  <si>
    <t>FACTURA ELECTRONICA OTECEL FAC 001-327-092797979</t>
  </si>
  <si>
    <t>FACTURA ELECTRONICA OTECEL FAC 001-327-094560598</t>
  </si>
  <si>
    <t>FACTURA ELECTRONICA OTECEL FAC 001-327-095477809</t>
  </si>
  <si>
    <t>FACTURA ELECTRONICA OTECEL FAC 001-327-096367613</t>
  </si>
  <si>
    <t>FAC ELECTRONICA MEGADATOS 001-327-097259017</t>
  </si>
  <si>
    <t>FACTURAS FISICAS FAC 001-001-000000009 AB.JOSE RAMON DE LA TORRE REINA</t>
  </si>
  <si>
    <t>FACTURAS FISICAS 001-001-000000011 AB.JOSE RAMON DE LA TORRE REINA</t>
  </si>
  <si>
    <t>FAC 001-100-000000035 JARAMILLO ESCOBAR CARLOS EDUARDO FAC 001-001-000000013 AB.JOSE RAMON DE LA TORRE REINA</t>
  </si>
  <si>
    <t>FACTURAS FISICAS FAC 001-001-000000014 AB.JOSE RAMON DE LA TORRE REINA</t>
  </si>
  <si>
    <t>FACTURAS FISICAS FAC 001-001-000000015 AB.JOSE RAMON DE LA TORRE REINA</t>
  </si>
  <si>
    <t>FAC ELECTRONICA  001-001-000418803 CONTIFICO</t>
  </si>
  <si>
    <t>FAC ELECTRONICA  001-002-000082677 CONTIFICO</t>
  </si>
  <si>
    <t>FAC ELECTRONICA  001-900-000000118 GIGANTOPRINT S.A.S.</t>
  </si>
  <si>
    <t xml:space="preserve">DNA 18042023 APIUC </t>
  </si>
  <si>
    <t>FAC ELECTRONICA  001-900-000000338 GIGANTOPRINT S.A.S.</t>
  </si>
  <si>
    <t>FAC FISICA  001-001-000631519 FLORES GARCIA SANTOS EDMUNDO</t>
  </si>
  <si>
    <t>FAC 001-001-000002353 SANCHEZ RODAS JOSE ANTONIO</t>
  </si>
  <si>
    <t xml:space="preserve">DNA 0711 APIUC </t>
  </si>
  <si>
    <t>FAC 001-100-000015252 FLORES GARCIA SANTOS EDMUNDO</t>
  </si>
  <si>
    <t>DNA 28062023 ASOCIACION DE PROPIETARIOS DE INMUEBLES DE LA URBANIZACION CATALUÑA</t>
  </si>
  <si>
    <t>DNA-22022023 APIUC COMPRA DE BEBIDAS PARA PERSONAL</t>
  </si>
  <si>
    <t>VALORES</t>
  </si>
  <si>
    <t>FACTURAS ELECTRONICAS /FISICAS</t>
  </si>
  <si>
    <t xml:space="preserve">FEBRERO </t>
  </si>
  <si>
    <t xml:space="preserve">VALORES </t>
  </si>
  <si>
    <t xml:space="preserve">FACTURAS FISICA / ELECTRONICA </t>
  </si>
  <si>
    <t xml:space="preserve">Sueldos y salarios Guardianía              </t>
  </si>
  <si>
    <t xml:space="preserve">Sueldos y Salarios Mantenimiento                   </t>
  </si>
  <si>
    <t xml:space="preserve">Horas Extras - Guardianía                            </t>
  </si>
  <si>
    <t xml:space="preserve">Horas Extras Mantenimiento                          </t>
  </si>
  <si>
    <t xml:space="preserve">13ER Sueldo - Guardiania                                </t>
  </si>
  <si>
    <t xml:space="preserve">13er Sueldo - Mantenimiento                    </t>
  </si>
  <si>
    <t xml:space="preserve">14to Sueldo - Guardiania                          </t>
  </si>
  <si>
    <t xml:space="preserve">14to Sueldo - Mantenimiento                          </t>
  </si>
  <si>
    <t xml:space="preserve">Vacaciones - Guardiania                            </t>
  </si>
  <si>
    <t xml:space="preserve">Vacaciones - Mantenimiento                        </t>
  </si>
  <si>
    <t xml:space="preserve">Secap - Iece Guardiania                              </t>
  </si>
  <si>
    <t xml:space="preserve">Secap - Iece Mantenimiento                          </t>
  </si>
  <si>
    <t xml:space="preserve">Aporte patronal - Guardianía                      </t>
  </si>
  <si>
    <t xml:space="preserve">Aporte patronal - Mantenimiento                    </t>
  </si>
  <si>
    <t xml:space="preserve">Fondo de Reserva - Guardianía                         </t>
  </si>
  <si>
    <t xml:space="preserve">Fondo de Reserva - Mantenimiento                   </t>
  </si>
  <si>
    <t>FACTURA ELECTRONICAS   001-100-000252560 TARDI S.A.</t>
  </si>
  <si>
    <t>FACTURA ELECTRONICAS    001-100-000255264 TARDI S.A.</t>
  </si>
  <si>
    <t>FACTURA ELECTRONICAS    001-100-000257712 TARDI S.A.</t>
  </si>
  <si>
    <t>FACTURA ELECTRONICAS    033-902-000532037 KYWI</t>
  </si>
  <si>
    <t xml:space="preserve">FAC ELECTRONICA 001-002-000001653 CARABAJO AVELINO KATHERINE VANESSA </t>
  </si>
  <si>
    <t>FACTURA ELECTRONICA 001-008-000936994 001-009-000908991 001-009-000909933 001-010-000827764 001-010-000827765 GAITALIN S.A. 005-012-000045494 LA CHIRIPA CHIRS 003-009-000135569 ESTACION DE SERVICIOS ALPASO S.A.</t>
  </si>
  <si>
    <t xml:space="preserve">FACTURA ELECTRONICA 001-009-000919044 001-008-000951690 001-008-000954243 001-009-000925827 001-008-000962486 GAITALIN S.A.  003-001-000337663  003-001-000338750 ESTACION DE SERVICIOS ALPASO S.A. </t>
  </si>
  <si>
    <t>FACTURAS ELECTRONICAS 001-013-000731102 001-012-000511468 001-012-000511469  001-011-000597065 001-011-000597064 GAITALIN S.A. 005-012-000062686 FAC 004-001-000211711 COSTAKARIM S.A.</t>
  </si>
  <si>
    <t>FACTURAS ELECTRONICAS  001-008-000098916  001-009-000948434 001-010-000858195 001-008-000985786 001-008-000985787 001-013-000747546 001-010-000863275 GAITALIN  003-005-000463579 003-005-000463578 003-002-000253038 ESTACION DE SERVICIOS ALPASO S.A.</t>
  </si>
  <si>
    <t xml:space="preserve">FACTURA ELECTRONICA 003-009-000149367 003-002-000256473  003-006-000270593 005-011-000081125 005-011-000081124 ESTACION DE SERVICIOS ALPASO S.A. 001-013-000753237 GAITALIN S.A. 004-112-000397310 GESURYMACA S.A.                                   </t>
  </si>
  <si>
    <t>FACTURAS ELECTRONICAS  001-100-000001212 001-100-000001213 FIENCO LOOR HILDA JANETH  001-002-000019716 COMSALINAS CIA. LTDA.</t>
  </si>
  <si>
    <t>FACTURAS ELECTRONICAS  002-002-000000092 002-002-000000093 FERRILUVE 001-100-000001423 001-100-000001328 FIENCO LOOR HILDA JANETH</t>
  </si>
  <si>
    <t>FACTURAS ELECTRONICAS 001-100-000001533 FIENCO LOOR HILDA JANETH</t>
  </si>
  <si>
    <t xml:space="preserve"> FACTURA FISICA NVE 001-001-000002411 RIVAS PIÑA VICTOR GABRIEL</t>
  </si>
  <si>
    <t xml:space="preserve">FACTURA FISICA 001-002-000000034 VACACELA DIAZ ANGEL </t>
  </si>
  <si>
    <t>FACTURA FISICA NVE 002-001-000001756 FERRILUVE NVE 001-001-000000008 NVE 001-001-000000021 NVE 001-001-000000022 NVE 001-001-000000026 SUPER BIKE SHOP</t>
  </si>
  <si>
    <t>FACTURA FISICA NVE 001-001-000000039 NVE 001-001-000000040 SUPER BIKE SHOP NVE 001-001-000022661 BICIMOTOS</t>
  </si>
  <si>
    <t>FACTURA FISICA NVE 001-001-000022677 BICIMOTOS NVE 001-001-000000061 SUPER BIKE SHOP</t>
  </si>
  <si>
    <t>FACTURA FISICA NVE 001-001-000000077 NVE 001-001-000000088 SUPER BIKE SHOP</t>
  </si>
  <si>
    <t xml:space="preserve">FACTURAS ELECTRONICAS 033-907-000087480 COMERCIAL KYWI S.A. </t>
  </si>
  <si>
    <t>FACTURA FISICA  NVE 001-001-000000031 GAVIDIA LEMACHE LUIS ALBERTO</t>
  </si>
  <si>
    <t xml:space="preserve">FACTURAS ELECTRONICAS 002-103-000004735 HORMICORP S.A. 018-100-000026446 MEGAMETALES S.A.                 </t>
  </si>
  <si>
    <t>FACTURAS FISICAS NVE 001-001-000000631 OCHOA ARELLANO JOSE ANTONIO FAC 001-001-000000632 OCHOA ARELLANO JOSE ANTONIO</t>
  </si>
  <si>
    <t>FACTURA ELECTRONICA  002-002-000017441 002-002-000017687 LIDERCOMPANY S.A.   001-100-000002560 YAGUAL BRUCEL SHIRLEY KATHERINE</t>
  </si>
  <si>
    <t>FACTURAS FISICA 001-001-000000672 OCHOA ARELLANO JOSE ANTONIO</t>
  </si>
  <si>
    <t>FACTURAS ELECTRONICAS 001-100-000003841 001-100-000004098 001-100-000004256 YAGUAL BRUCEL SHIRLEY KATHERINE</t>
  </si>
  <si>
    <t>FACTURA ELECTRONICA  002-002-000000227 FERRILUVE</t>
  </si>
  <si>
    <t>FACTURA FISICA  NVE 001-001-000000012  JARAMILLO RAMIREZ EDEN GABRIEL FACTURA ELECTRONICA FAC 001-003-000000083 AGUAMUNDO</t>
  </si>
  <si>
    <t>FACTURA FISICA  NVE 001-001-000000013 JARAMILLO RAMIREZ EDEN GABRIEL FACTURA ELECTRONICA FAC 001-003-000000097 AGUAMUNDO</t>
  </si>
  <si>
    <t>FACTURA FISICA  NVE 001-001-000000015  JARAMILLO RAMIREZ EDEN GABRIEL FACTURA ELECTRONICA FAC 001-003-000000109 AGUAMUNDO</t>
  </si>
  <si>
    <t>FACTURA FISICA  NVE 001-001-000000018  JARAMILLO RAMIREZ EDEN GABRIEL FACTURA ELECTRONICA FAC  001-003-000000118 AGUAMUNDO</t>
  </si>
  <si>
    <t>FACTURA ELECTRONICA FAC 001-003-000000126 AGUAMUNDO</t>
  </si>
  <si>
    <t>FACTURA FISICA NVE 001-001-000000019 ORQUEDA CHASIN GRACIA MIKAELA</t>
  </si>
  <si>
    <t>FACTURA  FISICA NVE 001-001-000074017 LA CASA DEL REBOBINADOR</t>
  </si>
  <si>
    <t>FACTURA FISICA NVE 001-001-000002262 RIVAS PIÑA VICTOR GABRIEL</t>
  </si>
  <si>
    <t>FACTURA ELECTRONICA  002-002-000000089 FERRILUVE  001-002-000001757 ELECTROFERR</t>
  </si>
  <si>
    <t>FACTURA ELECTRONICA   002-999-015182260 CNEL</t>
  </si>
  <si>
    <t>FACTURA ELECTRONICA    002-999-015551845 CNEL</t>
  </si>
  <si>
    <t>FACTURA ELECTRONICA  002-999-015866394 CNEL</t>
  </si>
  <si>
    <t>FACTURA ELECTRONICA   002-999-016373012 CNEL</t>
  </si>
  <si>
    <t>FACTURA ELECTRONICA   002-999-016637215 CNEL</t>
  </si>
  <si>
    <t>FACTURA ELECTRONICA  002-999-015182055 CNEL</t>
  </si>
  <si>
    <t>FACTURA ELECTRONICA  002-999-015556566 CNEL</t>
  </si>
  <si>
    <t>FACTURA ELECTRONICA   002-999-015871112 CNEL</t>
  </si>
  <si>
    <t>FACTURA ELECTRONICA  002-999-016377724 CNEL</t>
  </si>
  <si>
    <t>FACTURA ELECTRONICA 002-999-016641918 CNEL</t>
  </si>
  <si>
    <t>FACTURA ELECTRONICA  002-999-015181963 CNEL</t>
  </si>
  <si>
    <t>FACTURA ELECTRONICA  002-999-015556417 CNEL</t>
  </si>
  <si>
    <t>FACTURA ELECTRONICA  002-999-015870963 CNEL</t>
  </si>
  <si>
    <t>FACTURA ELECTRONICA 002-999-016377575 CNEL</t>
  </si>
  <si>
    <t>FACTURA ELECTRONICA  002-999-016641771 CNEL</t>
  </si>
  <si>
    <t>FACTURA ELECTRONICA  002-999-015182241 CNEL</t>
  </si>
  <si>
    <t>FACTURA ELECTRONICA 002-999-015556492CNEL</t>
  </si>
  <si>
    <t>FACTURA ELECTRONICA 002-999-015871038 CNEL</t>
  </si>
  <si>
    <t>FACTURA ELECTRONICA 002-999-016377650 CNEL</t>
  </si>
  <si>
    <t>FACTURA ELECTRONICA  002-999-016641846 CNEL</t>
  </si>
  <si>
    <t>FACTURA ELECTRONICA  002-999-015182053 002-999-015182054 CNEL</t>
  </si>
  <si>
    <t>FACTURA ELECTRONICA  002-999-015556934  CNEL</t>
  </si>
  <si>
    <t>FACTURA ELECTRONICA  002-999-015871480 CNEL</t>
  </si>
  <si>
    <t>FACTURA ELECTRONICA  002-999-016378092 CNEL</t>
  </si>
  <si>
    <t>FACTURA ELECTRONICA  002-999-016642286CNEL</t>
  </si>
  <si>
    <t>FACTURA ELECTRONICA  002-999-015551846 CNEL</t>
  </si>
  <si>
    <t>FACTURA ELECTRONICA  002-999-015866395 CNEL</t>
  </si>
  <si>
    <t>FACTURA ELECTRONICA 002-999-016373013 CNEL</t>
  </si>
  <si>
    <t>FACTURA ELECTRONICA  002-999-016637216 CNEL</t>
  </si>
  <si>
    <t xml:space="preserve">FACTURA ELECTRONICA  001-001-007534721 AMAGUA </t>
  </si>
  <si>
    <t xml:space="preserve">FACTURA ELECTRONICA 001-001-007598032 AMAGUA </t>
  </si>
  <si>
    <t xml:space="preserve">FACTURA ELECTRONICA  001-001-007661689 AMAGUA </t>
  </si>
  <si>
    <t xml:space="preserve">FACTURA ELECTRONICA  001-001-007725516 AMAGUA </t>
  </si>
  <si>
    <t xml:space="preserve">FACTURA ELECTRONICA  001-001-007789583 AMAGUA </t>
  </si>
  <si>
    <t xml:space="preserve">FACTURA ELECTRONICA  001-001-007535464 AMAGUA </t>
  </si>
  <si>
    <t xml:space="preserve">FACTURA ELECTRONICA  001-001-007598775AMAGUA </t>
  </si>
  <si>
    <t xml:space="preserve">FACTURA ELECTRONICA   001-001-007662432 AMAGUA </t>
  </si>
  <si>
    <t xml:space="preserve">FACTURA ELECTRONICA  001-001-007726259 AMAGUA </t>
  </si>
  <si>
    <t xml:space="preserve">FACTURA ELECTRONICA 001-001-007790327 AMAGUA </t>
  </si>
  <si>
    <t xml:space="preserve">FACTURA ELECTRONICA  001-001-007535160 AMAGUA </t>
  </si>
  <si>
    <t xml:space="preserve">FACTURA ELECTRONICA  001-001-007598471 AMAGUA </t>
  </si>
  <si>
    <t xml:space="preserve">FACTURA ELECTRONICA  001-001-007662128 AMAGUA </t>
  </si>
  <si>
    <t xml:space="preserve">FACTURA ELECTRONICA  001-001-007725955 AMAGUA </t>
  </si>
  <si>
    <t xml:space="preserve">FACTURA ELECTRONICA  001-001-007790022 AMAGUA </t>
  </si>
  <si>
    <t xml:space="preserve">FACTURA ELECTRONICA   001-001-007535291 AMAGUA </t>
  </si>
  <si>
    <t xml:space="preserve">FACTURA ELECTRONICA  001-001-007598602 AMAGUA </t>
  </si>
  <si>
    <t xml:space="preserve">FACTURA ELECTRONICA   001-001-007662259 AMAGUA </t>
  </si>
  <si>
    <t xml:space="preserve">FACTURA ELECTRONICA   001-001-007726086 AMAGUA </t>
  </si>
  <si>
    <t xml:space="preserve">FACTURA ELECTRONICA  001-001-007790153 AMAGUA </t>
  </si>
  <si>
    <t xml:space="preserve">FACTURA ELECTRONICA   001-001-007534720 AMAGUA </t>
  </si>
  <si>
    <t xml:space="preserve">FACTURA ELECTRONICA   001-001-007598031 AMAGUA </t>
  </si>
  <si>
    <t xml:space="preserve">FACTURA ELECTRONICA   001-001-007661688 AMAGUA </t>
  </si>
  <si>
    <t xml:space="preserve">FACTURA ELECTRONICA   001-001-007725515 AMAGUA </t>
  </si>
  <si>
    <t xml:space="preserve">FACTURA ELECTRONICA   001-001-007789582 AMAGUA </t>
  </si>
  <si>
    <t>FACTURA ELECTRONICA  001-221-003469728 CONECEL</t>
  </si>
  <si>
    <t>FACTURA ELECTRONICA  001-221-003484680 CONECEL</t>
  </si>
  <si>
    <t>FACTURA ELECTRONICA  001-221-003507012 CONECEL</t>
  </si>
  <si>
    <t>FACTURA ELECTRONICA 001-221-003529611 CONECEL</t>
  </si>
  <si>
    <t>FACTURA ELECTRONICA   001-221-003549796 CONECEL</t>
  </si>
  <si>
    <t xml:space="preserve">FACTURA ELECTRONICA  BELICOF 001-099-000000482 </t>
  </si>
  <si>
    <t xml:space="preserve">FACTURA ELECTRONICA  BELICOF 001-099-000000524 </t>
  </si>
  <si>
    <t>FACTURA ELECTRONICA  BELICOF 001-099-000000580</t>
  </si>
  <si>
    <t>FACTURA ELECTRONICA  BELICOF 001-099-000000638</t>
  </si>
  <si>
    <t>FACTURAS ELECTRONICA 001-002-000000551 001-010-000003295 001-010-000003296  001-010-000003308 001-010-000003309 FERJEM SEGURIDAD CIA LTDA.</t>
  </si>
  <si>
    <t>FACTURAS ELECTRONICAS  001-010-000003365 001-010-000003366 001-010-000003374 001-010-000003373 FERJEM SEGURIDAD CIA LTDA.</t>
  </si>
  <si>
    <t>FACTURAS ELECTRONICAS  001-010-000003428 001-010-000003427 001-010-000003436 001-010-000003435 FERJEM SEGURIDAD CIA LTDA</t>
  </si>
  <si>
    <t>FACTURAS ELECTRONICAS 001-010-000003492 001-010-000003493 001-010-000003537 001-010-000003536 FERJEM SEGURIDAD CIA LTDA.</t>
  </si>
  <si>
    <t>PAGO SERVICIOS PRESTADOS ROLES</t>
  </si>
  <si>
    <t>FACTURAS ELECTRONICAS 001-010-000003562 001-010-000003563 001-010-000003575  001-010-000003574 FERJEM SEGURIDAD CIA LTDA.</t>
  </si>
  <si>
    <t xml:space="preserve">FACTURAS ELECTRONICAS  004-002-000005538 SALAS SALAS SEVERO GIOVANNY                       </t>
  </si>
  <si>
    <t xml:space="preserve">FACTTURAS FISICAS NVE 001-001-000000125 CEPEDA GALAN ELIZABETH MANUELA NVE 001-001-000000128 VILLON VELASTEGUI JORGE EMILIO NVE 001-001-000000017 AGUIRRE BRITO MARLENE PAOLA FAC ELECTRONICA  169-005-000866654 TIENDAS INDUSTRIALES ASOCIADAS TIA S. A.  001-001-000001238   SILVIA YOLANDA CASTILLO TREJO PUBLICIDAD      </t>
  </si>
  <si>
    <t>FACTURAS FISICAS NVE 001-001-000000141 VILLON VELASTEGUI JORGE EMILIO LQC 220-220-000000025 RAMIREZ VARGAS ROBERTO ALEJANDRO</t>
  </si>
  <si>
    <t>FACTURAS ELECTRONICAS 202-110-000049563 GETTAREQ S.A.</t>
  </si>
  <si>
    <t>FACT FISICA DNA 2807 DNA 0408 DNA 09081 DNA 09082023 APIUC</t>
  </si>
  <si>
    <t xml:space="preserve">FACT FISICA FAC 001-001-000000500 001-001-000000596 NVE 001-001-000000604 DISTRIBUIDOR AUTORIZADO AGUALIFE S.A. NVE 001-001-000001372 NVE 001-001-000001462 NVE 001-001-000001375 RIVAS INTRIAGO HUGO ENRIQUE </t>
  </si>
  <si>
    <t>FACT FISICA NVE 001-001-000000641 NVE 001-001-000004556 NVE 001-001-000000722 DISTRIBUIDOR AUTORIZADO AGUALIFE S.A</t>
  </si>
  <si>
    <t xml:space="preserve">FACT FISICA NVE 001-001-000001703 NVE 001-001-000001708 NVE 001-001-000001711 RIVAS INTRIAGO HUGO ENRIQUE NVE 001-001-000000908 VELEZ ALARCON GEOVANNY CIRILO FAC 001-001-000000924 NVE 001-001-000000938 QUINTO MOLINA ERWIN JOFFRE </t>
  </si>
  <si>
    <t>FACT FISICAS NVE 001-001-000001214 NVE 001-001-000001231 VELEZ ALARCON GEOVANNY CIRILO</t>
  </si>
  <si>
    <t>FACT FISICA NVE 002-001-000000902 CRESPO BURGOS CATHERINE ELIZABETH</t>
  </si>
  <si>
    <t>FACT FISICA NVE 002-001-000001050 CRESPO BURGOS CATHERINE ELIZABETH</t>
  </si>
  <si>
    <t>FACT FISICA NVE 002-001-000001160 NVE 002-001-000001174  CRESPO BURGOS CATHERINE ELIZABETH</t>
  </si>
  <si>
    <t>FACT FISICA NVE 002-001-000001297 CRESPO BURGOS CATHERINE ELIZABETH</t>
  </si>
  <si>
    <t>FACT FISICA NVE 002-001-000001406 CRESPO BURGOS CATHERINE ELIZABETH</t>
  </si>
  <si>
    <t>FACT FISICA NVE 001-001-000000109 CEPEDA GALAN ELIZABETH MANUELA</t>
  </si>
  <si>
    <t>FAC FISICA 001-002-000000642 CHAVEZ DELGADO SONIA MARIBEL</t>
  </si>
  <si>
    <t>FACT FISICA NVE 001-001-000000229 CEPEDA GALAN ELIZABETH MANUELA</t>
  </si>
  <si>
    <t>FACT ELECTRONICA  033-907-000087323 033-911-000001489 033-909-000036420 033-905-000202189 COMERCIAL KYWI S.A. DNA 0308 MARCELO ACOSTA MORAN NVE 001-001-000000014 SUPER BIKE SHOP</t>
  </si>
  <si>
    <t>FACT ELECTRONICA NVE 002-001-000002038 NVE 002-001-000002066 FERRILUVE NVE 001-001-000000014 JARAMILLO RAMIREZ EDEN GABRIEL FACTURA ELECTRONICA FAC 033-909-000039530 COMERCIAL KYWI S.A.</t>
  </si>
  <si>
    <t>FACT FISICA FAC 037-905-000058673 GERARDO ORTIZ E HIJOS CIA LTDA LQC 220-220-000000027 MARCELO ACOSTA MORAN NVE 001-001-000000016 JARAMILLO RAMIREZ EDEN GABRIEL</t>
  </si>
  <si>
    <t xml:space="preserve">FACT ELECTRONICA 033-910-000022518 033-902-000538078 COMERCIAL KYWI S.A. FAC 002-002-000000288 FERRILUVE FACT FISICA FAC 004-100-000191903 URBINA BERTHA CECILIA TRINIDAD         </t>
  </si>
  <si>
    <t>FACTURA ELECTRONICA AMAGUA 001-001-007535487</t>
  </si>
  <si>
    <t>FACTURA ELECTRONICA AMAGUA  001-001-007598798</t>
  </si>
  <si>
    <t>FACTURA ELECTRONICA AMAGUA 001-001-007662455</t>
  </si>
  <si>
    <t>FACTURA ELECTRONICA AMAGUA 001-001-007726282</t>
  </si>
  <si>
    <t>FACTURA ELECTRONICA AMAGUA 001-001-007790350</t>
  </si>
  <si>
    <t>FACTURA ELECTRONICA CONECEL FAC 001-221-003460741</t>
  </si>
  <si>
    <t>FACTURA ELECTRONICA CONECEL FAC 001-221-003483723</t>
  </si>
  <si>
    <t>FACTURA ELECTRONICA CONECEL FAC 001-221-003505731</t>
  </si>
  <si>
    <t>FACTURA ELECTRONICA CONECEL FAC 001-221-003527394</t>
  </si>
  <si>
    <t>FACTURA ELECTRONICA CONECEL FAC 001-221-003548400</t>
  </si>
  <si>
    <t>FACTURA ELECTRONICA MEGADATOSFAC 001-011-038667503</t>
  </si>
  <si>
    <t>FACTURA ELECTRONICA MEGADATOS FAC 001-011-039445110</t>
  </si>
  <si>
    <t>FACTURA ELECTRONICA MEGADATOS FAC 001-011-040235157</t>
  </si>
  <si>
    <t>FACTURA ELECTRONICA MEGADATOS FAC 001-011-041023064</t>
  </si>
  <si>
    <t>FACTURA ELECTRONICA MEGADATOS FAC 001-011-041810632</t>
  </si>
  <si>
    <t>FACTURA ELECTRONICA OTECEL 001-327-098146670</t>
  </si>
  <si>
    <t>FACTURA ELECTRONICA OTECEL FAC 001-327-098953698</t>
  </si>
  <si>
    <t>FACTURA ELECTRONICA OTECEL FAC 001-327-099909260</t>
  </si>
  <si>
    <t>FACTURA ELECTRONICA OTECEL FAC 001-327-100798117</t>
  </si>
  <si>
    <t>FACTURA ELECTRONICA OTECEL FAC 001-327-101684445</t>
  </si>
  <si>
    <t>FACTURA ELECTRONICA  001-100-000000001 AB.JOSE RAMON DE LA TORRE REINA</t>
  </si>
  <si>
    <t>ASI 202308000009</t>
  </si>
  <si>
    <t>ASI 202309000007</t>
  </si>
  <si>
    <t>ASI 202310000008</t>
  </si>
  <si>
    <t>ASI 202311000006</t>
  </si>
  <si>
    <t>ASI 202312000003</t>
  </si>
  <si>
    <t>FACTURAS FISICA FAC 001-001-000000014 SUAREZ LUQUE JOSE ENRIQUE NVE 001-001-000000001 PAULA DELGADO NVE 001-001-000000009 LUCERO NOVILLO MONICA PATRICIA</t>
  </si>
  <si>
    <t xml:space="preserve">FACTURAS FISICA NVE 001-001-000000001 Anggie Salazar NVE 001-001-000000002 PAULA DELGADO FAC 001-001-000000015 SUAREZ LUQUE JOSE ENRIQUE NVE 001-001-000000010 LUCERO NOVILLO MONICA PATRICIA </t>
  </si>
  <si>
    <t xml:space="preserve">FACTURAS FISICA NVE 001-001-000000002 Anggie Salazar NVE 001-001-000000003 PAULA DELGADO FAC 001-001-000000017 SUAREZ LUQUE JOSE ENRIQUE NVE 001-001-000000013 LUCERO NOVILLO MONICA PATRICIA </t>
  </si>
  <si>
    <t>FACTURAS FISICA NVE 001-001-000000004 PAULA DELGADO NVE 001-001-000000015 LUCERO NOVILLO MONICA PATRICIA FAC 001-001-000000018 SUAREZ LUQUE JOSE ENRIQUE NVE 001-001-000000003 Anggie Salazar</t>
  </si>
  <si>
    <t>FACTURAS FISICA NVE 001-001-000000005 PAULA DELGADO NVE 001-001-000000017 LUCERO NOVILLO MONICA PATRICIA FAC 001-001-000000019 SUAREZ LUQUE JOSE ENRIQUE NVE 001-001-000000004  Anggie Salazar</t>
  </si>
  <si>
    <t>FACTURAS ELECTRONICAS FAC 001-002-000092358 CONTIFICO</t>
  </si>
  <si>
    <t>FACTURAS ELECTRONICAS DATAFAST FAC 001-002-003818770</t>
  </si>
  <si>
    <t>FACTURAS ELECTRONICAS DATAFAST FAC 001-003-000031668</t>
  </si>
  <si>
    <t>FACTURAS ELECTRONICAS DATAFAST FAC 001-003-000086325</t>
  </si>
  <si>
    <t>FACTURAS ELECTRONICAS DATAFAST FAC 001-003-000115764</t>
  </si>
  <si>
    <t>FACTURAS ELECTRONICAS DATAFAST FAC 001-003-000174558</t>
  </si>
  <si>
    <t>FACTURA ELECTRONICA 001-002-000000837 Viteri Calle Carlos Jose</t>
  </si>
  <si>
    <t>FACTURAS ELECTRONICAS 002-001-000177723 MOTORGAS S.A.</t>
  </si>
  <si>
    <t>DNA 05102023 SUAREZ LUQUE JOSE ENRIQUE</t>
  </si>
  <si>
    <t>DNA 22092023 SUAREZ LUQUE JOSE ENRIQUE</t>
  </si>
  <si>
    <t>DNA 07092023 SUAREZ LUQUE JOSE ENRIQUE</t>
  </si>
  <si>
    <t xml:space="preserve">FACTURAS ELECTRONICAS FAC 001-900-000000465 FAC 001-900-000000444   FAC 002-002-000018680   FREIRE VILELA OLGA YOLANDA  </t>
  </si>
  <si>
    <t>FACTURAS ELECTRONICAS FAC 001-900-000000555 GIGANTOPRINT S.A.S.</t>
  </si>
  <si>
    <t xml:space="preserve">FACTURAS ELECTRONICAS 001-002-000006322 AMAGUAYA LLAMUCA ANGEL </t>
  </si>
  <si>
    <t xml:space="preserve">BONIFICACION PARA PERSONAL </t>
  </si>
  <si>
    <t>FACTURA ELECTRONICA 001-002-000071072 CARVAJAL AYALA MARIA DEL CARMEN</t>
  </si>
  <si>
    <t>FACTURAS ELECTRONICAS 001-002-000071459  001-002-000071461 CARVAJAL AYALA MARIA DEL CARMEN  001-001-000000186 DISMARTECH FAC 002-002-000000203 002-002-000000211 FERRILUVE</t>
  </si>
  <si>
    <t>FACT FISICA 001-100-000017239 FLORES GARCIA SANTOS EDMUNDO</t>
  </si>
  <si>
    <t>FACT ELECTRONICA 031-077-000390897 MEGA SANTAMARIA S.A.</t>
  </si>
  <si>
    <t xml:space="preserve">FACT FISICA NVE 001-001-000000106 NVE 001-001-000000109 NVE 001-001-000000110 SARMIENTO ZAPATA DANNY MAURICIO </t>
  </si>
  <si>
    <t>FACT FISICA NVE 001-001-000000125 NVE 001-001-000000126 SARMIENTO ZAPATA DANNY MAURICIO FACT ELECTRONICA FAC 001-001-000017522 PANADERÍA Y PASTELERIA SAN MARCOS LA AURORA</t>
  </si>
  <si>
    <t>4</t>
  </si>
  <si>
    <t>Ingresos</t>
  </si>
  <si>
    <t>Ingresos de Actividades Ordinarias</t>
  </si>
  <si>
    <t>4.1.2</t>
  </si>
  <si>
    <t>INGRESOS ORDINARIOS DE LA URBANIZACION</t>
  </si>
  <si>
    <t>4.1.2.1</t>
  </si>
  <si>
    <t>Ingreso por Alicuotas</t>
  </si>
  <si>
    <t>4.1.2.2</t>
  </si>
  <si>
    <t>Ingreso uso de área Social</t>
  </si>
  <si>
    <t>4.1.2.3</t>
  </si>
  <si>
    <t>Ingresos por TAGS- Accesos a Urbanización</t>
  </si>
  <si>
    <t>4.1.2.4</t>
  </si>
  <si>
    <t>Alquiler Parque Acuático</t>
  </si>
  <si>
    <t>4.2</t>
  </si>
  <si>
    <t>Otros Ingresos</t>
  </si>
  <si>
    <t>4.2.1</t>
  </si>
  <si>
    <t>Cursos vacacionales</t>
  </si>
  <si>
    <t>4.2.3</t>
  </si>
  <si>
    <t>Ingresos multas empleados</t>
  </si>
  <si>
    <t>4.2.4</t>
  </si>
  <si>
    <t>Ingresos varios</t>
  </si>
  <si>
    <t>4.2.5</t>
  </si>
  <si>
    <t>Ingreso uso de cancha de futball S/F (incluye Escuela de Futbol)</t>
  </si>
  <si>
    <t>4.2.6</t>
  </si>
  <si>
    <t>Ingreso por Uso de Cancha Múltiple (Incluye escuela de Basket)</t>
  </si>
  <si>
    <t>4.3</t>
  </si>
  <si>
    <t>Otros Ingresos Financieros</t>
  </si>
  <si>
    <t>4.3.1</t>
  </si>
  <si>
    <t>Cobros tarjetas de credito</t>
  </si>
  <si>
    <t>4.3.2</t>
  </si>
  <si>
    <t>Intereses cta horro</t>
  </si>
  <si>
    <t>4.4</t>
  </si>
  <si>
    <t>Ingresos por Operaciones Discontinuadas</t>
  </si>
  <si>
    <t>Codigo Cta.</t>
  </si>
  <si>
    <t>Detalle Cuentas</t>
  </si>
  <si>
    <t>PERDIDAS / GANANCIAS</t>
  </si>
  <si>
    <t>TOTAL EN-JULIO</t>
  </si>
  <si>
    <t>TOTAL AÑO</t>
  </si>
  <si>
    <t>ASOCIACION DE PROPIETARIOS DE INMUEBLES DE LA URBANIZACION CATALUNA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</si>
</sst>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-&quot;$&quot;* #,##0.00_-;\-&quot;$&quot;* #,##0.00_-;_-&quot;$&quot;* &quot;-&quot;??_-;_-@_-"/>
    <numFmt numFmtId="165" formatCode="0000000000000"/>
    <numFmt numFmtId="166" formatCode="000000000000"/>
    <numFmt numFmtId="167" formatCode="0000000000"/>
    <numFmt numFmtId="168" formatCode="000000000"/>
    <numFmt numFmtId="169" formatCode="00000000000"/>
    <numFmt numFmtId="170" formatCode="00000000"/>
  </numFmts>
  <fonts count="5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7.5"/>
      <color rgb="FF000000"/>
      <name val="Tahoma"/>
      <family val="2"/>
    </font>
    <font>
      <b/>
      <sz val="7.5"/>
      <name val="Tahoma"/>
      <family val="2"/>
    </font>
    <font>
      <sz val="7.5"/>
      <name val="Verdana"/>
      <family val="2"/>
    </font>
    <font>
      <sz val="7.5"/>
      <color rgb="FF000000"/>
      <name val="Verdana"/>
      <family val="2"/>
    </font>
    <font>
      <b/>
      <sz val="7.5"/>
      <color rgb="FF000000"/>
      <name val="Verdana"/>
      <family val="2"/>
    </font>
    <font>
      <b/>
      <sz val="7.5"/>
      <name val="Verdana"/>
      <family val="2"/>
    </font>
    <font>
      <b/>
      <sz val="9"/>
      <name val="Arial"/>
      <family val="2"/>
    </font>
    <font>
      <b/>
      <sz val="9"/>
      <color rgb="FF000000"/>
      <name val="Arial"/>
      <family val="2"/>
    </font>
    <font>
      <sz val="9"/>
      <color theme="1"/>
      <name val="Arial"/>
      <family val="2"/>
    </font>
    <font>
      <sz val="9"/>
      <name val="Arial"/>
      <family val="2"/>
    </font>
    <font>
      <sz val="9"/>
      <color rgb="FF000000"/>
      <name val="Arial"/>
      <family val="2"/>
    </font>
    <font>
      <b/>
      <sz val="9"/>
      <color theme="1"/>
      <name val="Arial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10"/>
      <color rgb="FF000000"/>
      <name val="Arial"/>
      <family val="2"/>
    </font>
    <font>
      <sz val="8"/>
      <color rgb="FF000000"/>
      <name val="Arial"/>
      <family val="2"/>
    </font>
    <font>
      <b/>
      <sz val="8"/>
      <color rgb="FF000000"/>
      <name val="Arial"/>
      <family val="2"/>
    </font>
    <font>
      <sz val="10"/>
      <color theme="1"/>
      <name val="Century Gothic"/>
      <family val="2"/>
    </font>
    <font>
      <sz val="8"/>
      <color theme="1"/>
      <name val="Calibri"/>
      <family val="2"/>
      <scheme val="minor"/>
    </font>
    <font>
      <sz val="8"/>
      <color theme="1"/>
      <name val="Century Gothic"/>
      <family val="2"/>
    </font>
    <font>
      <sz val="6"/>
      <color rgb="FF000000"/>
      <name val="Arial"/>
      <family val="2"/>
    </font>
    <font>
      <sz val="10"/>
      <color rgb="FF333333"/>
      <name val="Arial"/>
      <family val="2"/>
    </font>
    <font>
      <u/>
      <sz val="11"/>
      <color theme="10"/>
      <name val="Calibri"/>
      <family val="2"/>
      <scheme val="minor"/>
    </font>
    <font>
      <sz val="7"/>
      <color rgb="FF000000"/>
      <name val="Arial"/>
      <family val="2"/>
    </font>
    <font>
      <b/>
      <sz val="10"/>
      <name val="Century Gothic"/>
      <charset val="1"/>
    </font>
    <font>
      <sz val="10"/>
      <name val="Century Gothic"/>
      <charset val="1"/>
    </font>
    <font>
      <sz val="10"/>
      <name val="Century Gothic"/>
      <family val="2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b/>
      <sz val="10"/>
      <name val="Century Gothic"/>
      <family val="2"/>
    </font>
    <font>
      <b/>
      <sz val="16"/>
      <color theme="1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FBFBFB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rgb="FFDDDDDD"/>
      </left>
      <right/>
      <top/>
      <bottom/>
      <diagonal/>
    </border>
  </borders>
  <cellStyleXfs count="44">
    <xf numFmtId="0" fontId="0" fillId="0" borderId="0"/>
    <xf numFmtId="164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7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7" fillId="32" borderId="0" applyNumberFormat="0" applyBorder="0" applyAlignment="0" applyProtection="0"/>
    <xf numFmtId="0" fontId="43" fillId="0" borderId="0" applyNumberFormat="0" applyFill="0" applyBorder="0" applyAlignment="0" applyProtection="0"/>
  </cellStyleXfs>
  <cellXfs count="150">
    <xf numFmtId="0" fontId="0" fillId="0" borderId="0" xfId="0"/>
    <xf numFmtId="22" fontId="0" fillId="0" borderId="0" xfId="0" applyNumberFormat="1"/>
    <xf numFmtId="14" fontId="0" fillId="0" borderId="0" xfId="0" applyNumberFormat="1"/>
    <xf numFmtId="165" fontId="0" fillId="0" borderId="0" xfId="0" applyNumberFormat="1"/>
    <xf numFmtId="164" fontId="0" fillId="0" borderId="0" xfId="1" applyFont="1"/>
    <xf numFmtId="166" fontId="0" fillId="0" borderId="0" xfId="0" applyNumberFormat="1"/>
    <xf numFmtId="167" fontId="0" fillId="0" borderId="0" xfId="0" applyNumberFormat="1"/>
    <xf numFmtId="168" fontId="0" fillId="0" borderId="0" xfId="0" applyNumberFormat="1"/>
    <xf numFmtId="169" fontId="0" fillId="0" borderId="0" xfId="0" applyNumberFormat="1"/>
    <xf numFmtId="1" fontId="20" fillId="0" borderId="10" xfId="0" applyNumberFormat="1" applyFont="1" applyBorder="1" applyAlignment="1">
      <alignment horizontal="left" vertical="top" shrinkToFit="1"/>
    </xf>
    <xf numFmtId="164" fontId="0" fillId="0" borderId="0" xfId="0" applyNumberFormat="1"/>
    <xf numFmtId="164" fontId="20" fillId="0" borderId="10" xfId="1" applyFont="1" applyFill="1" applyBorder="1" applyAlignment="1">
      <alignment horizontal="right" vertical="top" shrinkToFit="1"/>
    </xf>
    <xf numFmtId="2" fontId="0" fillId="0" borderId="0" xfId="0" applyNumberFormat="1"/>
    <xf numFmtId="0" fontId="22" fillId="0" borderId="0" xfId="0" applyFont="1" applyAlignment="1">
      <alignment horizontal="left" vertical="top" wrapText="1"/>
    </xf>
    <xf numFmtId="1" fontId="24" fillId="0" borderId="10" xfId="0" applyNumberFormat="1" applyFont="1" applyBorder="1" applyAlignment="1">
      <alignment horizontal="left" vertical="top" shrinkToFit="1"/>
    </xf>
    <xf numFmtId="0" fontId="25" fillId="0" borderId="10" xfId="0" applyFont="1" applyBorder="1" applyAlignment="1">
      <alignment horizontal="left" vertical="top" wrapText="1"/>
    </xf>
    <xf numFmtId="0" fontId="22" fillId="0" borderId="10" xfId="0" applyFont="1" applyBorder="1" applyAlignment="1">
      <alignment horizontal="left" vertical="top" wrapText="1"/>
    </xf>
    <xf numFmtId="0" fontId="0" fillId="0" borderId="10" xfId="0" applyBorder="1" applyAlignment="1">
      <alignment horizontal="left" vertical="center" wrapText="1"/>
    </xf>
    <xf numFmtId="0" fontId="21" fillId="0" borderId="10" xfId="0" applyFont="1" applyBorder="1" applyAlignment="1">
      <alignment horizontal="right" vertical="top"/>
    </xf>
    <xf numFmtId="0" fontId="21" fillId="0" borderId="10" xfId="0" applyFont="1" applyBorder="1" applyAlignment="1">
      <alignment horizontal="left" vertical="top" wrapText="1"/>
    </xf>
    <xf numFmtId="164" fontId="21" fillId="0" borderId="10" xfId="1" applyFont="1" applyFill="1" applyBorder="1" applyAlignment="1">
      <alignment horizontal="right" vertical="top" wrapText="1"/>
    </xf>
    <xf numFmtId="164" fontId="0" fillId="0" borderId="10" xfId="1" applyFont="1" applyBorder="1"/>
    <xf numFmtId="164" fontId="23" fillId="0" borderId="0" xfId="1" applyFont="1" applyFill="1" applyBorder="1" applyAlignment="1">
      <alignment horizontal="right" vertical="top" shrinkToFit="1"/>
    </xf>
    <xf numFmtId="0" fontId="26" fillId="0" borderId="10" xfId="0" applyFont="1" applyBorder="1" applyAlignment="1">
      <alignment horizontal="center" vertical="top"/>
    </xf>
    <xf numFmtId="0" fontId="26" fillId="0" borderId="10" xfId="0" applyFont="1" applyBorder="1" applyAlignment="1">
      <alignment horizontal="left" vertical="top"/>
    </xf>
    <xf numFmtId="164" fontId="26" fillId="0" borderId="10" xfId="1" applyFont="1" applyFill="1" applyBorder="1" applyAlignment="1">
      <alignment horizontal="right" vertical="top" wrapText="1"/>
    </xf>
    <xf numFmtId="164" fontId="27" fillId="0" borderId="10" xfId="1" applyFont="1" applyFill="1" applyBorder="1" applyAlignment="1">
      <alignment horizontal="right" vertical="top" shrinkToFit="1"/>
    </xf>
    <xf numFmtId="0" fontId="29" fillId="0" borderId="10" xfId="0" applyFont="1" applyBorder="1" applyAlignment="1">
      <alignment horizontal="left" vertical="top"/>
    </xf>
    <xf numFmtId="164" fontId="29" fillId="0" borderId="10" xfId="1" applyFont="1" applyFill="1" applyBorder="1" applyAlignment="1">
      <alignment horizontal="right" vertical="top" wrapText="1"/>
    </xf>
    <xf numFmtId="164" fontId="30" fillId="0" borderId="10" xfId="1" applyFont="1" applyFill="1" applyBorder="1" applyAlignment="1">
      <alignment horizontal="right" vertical="top" shrinkToFit="1"/>
    </xf>
    <xf numFmtId="0" fontId="29" fillId="0" borderId="10" xfId="0" applyFont="1" applyBorder="1" applyAlignment="1">
      <alignment horizontal="left" vertical="top" wrapText="1"/>
    </xf>
    <xf numFmtId="164" fontId="28" fillId="0" borderId="10" xfId="1" applyFont="1" applyFill="1" applyBorder="1" applyAlignment="1">
      <alignment horizontal="right" vertical="top" wrapText="1"/>
    </xf>
    <xf numFmtId="0" fontId="26" fillId="0" borderId="10" xfId="0" applyFont="1" applyBorder="1" applyAlignment="1">
      <alignment horizontal="left" vertical="top" wrapText="1"/>
    </xf>
    <xf numFmtId="164" fontId="28" fillId="0" borderId="0" xfId="1" applyFont="1"/>
    <xf numFmtId="0" fontId="28" fillId="0" borderId="0" xfId="0" applyFont="1"/>
    <xf numFmtId="0" fontId="21" fillId="0" borderId="10" xfId="0" applyFont="1" applyBorder="1" applyAlignment="1">
      <alignment horizontal="center" vertical="top" wrapText="1"/>
    </xf>
    <xf numFmtId="0" fontId="26" fillId="0" borderId="10" xfId="0" applyFont="1" applyBorder="1" applyAlignment="1">
      <alignment horizontal="center" vertical="top" wrapText="1"/>
    </xf>
    <xf numFmtId="164" fontId="27" fillId="0" borderId="10" xfId="1" applyFont="1" applyBorder="1" applyAlignment="1">
      <alignment horizontal="right" vertical="top" shrinkToFit="1"/>
    </xf>
    <xf numFmtId="164" fontId="30" fillId="0" borderId="10" xfId="1" applyFont="1" applyBorder="1" applyAlignment="1">
      <alignment horizontal="right" vertical="top" shrinkToFit="1"/>
    </xf>
    <xf numFmtId="164" fontId="29" fillId="0" borderId="10" xfId="1" applyFont="1" applyFill="1" applyBorder="1" applyAlignment="1">
      <alignment horizontal="right" vertical="top" shrinkToFit="1"/>
    </xf>
    <xf numFmtId="166" fontId="32" fillId="0" borderId="10" xfId="0" applyNumberFormat="1" applyFont="1" applyBorder="1" applyAlignment="1">
      <alignment horizontal="center"/>
    </xf>
    <xf numFmtId="0" fontId="32" fillId="0" borderId="10" xfId="0" applyFont="1" applyBorder="1" applyAlignment="1">
      <alignment horizontal="center"/>
    </xf>
    <xf numFmtId="0" fontId="32" fillId="0" borderId="10" xfId="0" applyFont="1" applyBorder="1" applyAlignment="1">
      <alignment horizontal="center" wrapText="1"/>
    </xf>
    <xf numFmtId="168" fontId="32" fillId="0" borderId="10" xfId="0" applyNumberFormat="1" applyFont="1" applyBorder="1" applyAlignment="1">
      <alignment horizontal="center" wrapText="1"/>
    </xf>
    <xf numFmtId="169" fontId="33" fillId="0" borderId="10" xfId="0" applyNumberFormat="1" applyFont="1" applyBorder="1" applyAlignment="1">
      <alignment horizontal="center" wrapText="1"/>
    </xf>
    <xf numFmtId="0" fontId="33" fillId="0" borderId="10" xfId="0" applyFont="1" applyBorder="1" applyAlignment="1">
      <alignment horizontal="center" wrapText="1"/>
    </xf>
    <xf numFmtId="169" fontId="34" fillId="0" borderId="10" xfId="0" applyNumberFormat="1" applyFont="1" applyBorder="1"/>
    <xf numFmtId="0" fontId="34" fillId="0" borderId="10" xfId="0" applyFont="1" applyBorder="1"/>
    <xf numFmtId="14" fontId="34" fillId="0" borderId="10" xfId="0" applyNumberFormat="1" applyFont="1" applyBorder="1"/>
    <xf numFmtId="168" fontId="34" fillId="0" borderId="10" xfId="0" applyNumberFormat="1" applyFont="1" applyBorder="1"/>
    <xf numFmtId="0" fontId="34" fillId="0" borderId="10" xfId="0" applyFont="1" applyBorder="1" applyAlignment="1">
      <alignment horizontal="right"/>
    </xf>
    <xf numFmtId="22" fontId="34" fillId="0" borderId="10" xfId="0" applyNumberFormat="1" applyFont="1" applyBorder="1"/>
    <xf numFmtId="169" fontId="32" fillId="0" borderId="10" xfId="0" applyNumberFormat="1" applyFont="1" applyBorder="1" applyAlignment="1">
      <alignment horizontal="center"/>
    </xf>
    <xf numFmtId="170" fontId="0" fillId="0" borderId="0" xfId="0" applyNumberFormat="1"/>
    <xf numFmtId="170" fontId="33" fillId="0" borderId="10" xfId="0" applyNumberFormat="1" applyFont="1" applyBorder="1" applyAlignment="1">
      <alignment horizontal="center" wrapText="1"/>
    </xf>
    <xf numFmtId="170" fontId="34" fillId="0" borderId="10" xfId="0" applyNumberFormat="1" applyFont="1" applyBorder="1"/>
    <xf numFmtId="168" fontId="0" fillId="0" borderId="10" xfId="0" applyNumberFormat="1" applyBorder="1" applyAlignment="1">
      <alignment horizontal="center" wrapText="1"/>
    </xf>
    <xf numFmtId="0" fontId="0" fillId="0" borderId="10" xfId="0" applyBorder="1" applyAlignment="1">
      <alignment horizontal="center" wrapText="1"/>
    </xf>
    <xf numFmtId="0" fontId="34" fillId="0" borderId="10" xfId="0" applyFont="1" applyBorder="1" applyAlignment="1">
      <alignment horizontal="center" wrapText="1"/>
    </xf>
    <xf numFmtId="169" fontId="34" fillId="0" borderId="10" xfId="0" applyNumberFormat="1" applyFont="1" applyBorder="1" applyAlignment="1">
      <alignment horizontal="center" wrapText="1"/>
    </xf>
    <xf numFmtId="0" fontId="0" fillId="0" borderId="10" xfId="0" applyBorder="1"/>
    <xf numFmtId="22" fontId="0" fillId="0" borderId="10" xfId="0" applyNumberFormat="1" applyBorder="1"/>
    <xf numFmtId="14" fontId="0" fillId="0" borderId="10" xfId="0" applyNumberFormat="1" applyBorder="1"/>
    <xf numFmtId="167" fontId="34" fillId="0" borderId="10" xfId="0" applyNumberFormat="1" applyFont="1" applyBorder="1" applyAlignment="1">
      <alignment horizontal="center" wrapText="1"/>
    </xf>
    <xf numFmtId="167" fontId="0" fillId="0" borderId="10" xfId="0" applyNumberFormat="1" applyBorder="1"/>
    <xf numFmtId="0" fontId="0" fillId="0" borderId="10" xfId="0" applyBorder="1" applyAlignment="1">
      <alignment horizontal="right"/>
    </xf>
    <xf numFmtId="164" fontId="34" fillId="0" borderId="10" xfId="1" applyFont="1" applyBorder="1" applyAlignment="1">
      <alignment horizontal="right"/>
    </xf>
    <xf numFmtId="169" fontId="34" fillId="33" borderId="10" xfId="0" applyNumberFormat="1" applyFont="1" applyFill="1" applyBorder="1"/>
    <xf numFmtId="0" fontId="34" fillId="33" borderId="10" xfId="0" applyFont="1" applyFill="1" applyBorder="1"/>
    <xf numFmtId="14" fontId="34" fillId="33" borderId="10" xfId="0" applyNumberFormat="1" applyFont="1" applyFill="1" applyBorder="1"/>
    <xf numFmtId="164" fontId="34" fillId="33" borderId="10" xfId="1" applyFont="1" applyFill="1" applyBorder="1" applyAlignment="1">
      <alignment horizontal="right"/>
    </xf>
    <xf numFmtId="0" fontId="0" fillId="33" borderId="0" xfId="0" applyFill="1"/>
    <xf numFmtId="164" fontId="35" fillId="0" borderId="10" xfId="1" applyFont="1" applyFill="1" applyBorder="1" applyAlignment="1">
      <alignment horizontal="center" vertical="top" wrapText="1" shrinkToFit="1"/>
    </xf>
    <xf numFmtId="164" fontId="37" fillId="0" borderId="10" xfId="1" applyFont="1" applyFill="1" applyBorder="1" applyAlignment="1">
      <alignment horizontal="center" vertical="top" wrapText="1" shrinkToFit="1"/>
    </xf>
    <xf numFmtId="164" fontId="30" fillId="0" borderId="10" xfId="1" applyFont="1" applyFill="1" applyBorder="1" applyAlignment="1">
      <alignment horizontal="right" vertical="top" wrapText="1" shrinkToFit="1"/>
    </xf>
    <xf numFmtId="164" fontId="36" fillId="0" borderId="10" xfId="1" applyFont="1" applyFill="1" applyBorder="1" applyAlignment="1">
      <alignment horizontal="center" vertical="center" wrapText="1" shrinkToFit="1"/>
    </xf>
    <xf numFmtId="0" fontId="38" fillId="0" borderId="0" xfId="0" applyFont="1"/>
    <xf numFmtId="0" fontId="38" fillId="0" borderId="0" xfId="0" applyFont="1" applyAlignment="1">
      <alignment wrapText="1"/>
    </xf>
    <xf numFmtId="0" fontId="38" fillId="0" borderId="0" xfId="0" applyFont="1" applyAlignment="1">
      <alignment horizontal="center" wrapText="1"/>
    </xf>
    <xf numFmtId="0" fontId="38" fillId="0" borderId="0" xfId="0" applyFont="1" applyAlignment="1">
      <alignment horizontal="center" vertical="center" wrapText="1"/>
    </xf>
    <xf numFmtId="0" fontId="0" fillId="0" borderId="10" xfId="0" applyBorder="1" applyAlignment="1">
      <alignment vertical="center"/>
    </xf>
    <xf numFmtId="0" fontId="0" fillId="0" borderId="11" xfId="0" applyBorder="1" applyAlignment="1">
      <alignment vertical="center"/>
    </xf>
    <xf numFmtId="0" fontId="0" fillId="0" borderId="11" xfId="0" applyBorder="1"/>
    <xf numFmtId="0" fontId="39" fillId="0" borderId="0" xfId="0" applyFont="1" applyAlignment="1">
      <alignment horizontal="center" vertical="center" wrapText="1"/>
    </xf>
    <xf numFmtId="0" fontId="22" fillId="0" borderId="10" xfId="0" applyFont="1" applyBorder="1" applyAlignment="1">
      <alignment horizontal="left" vertical="center" wrapText="1"/>
    </xf>
    <xf numFmtId="0" fontId="29" fillId="0" borderId="10" xfId="0" applyFont="1" applyBorder="1" applyAlignment="1">
      <alignment horizontal="left" vertical="center" wrapText="1"/>
    </xf>
    <xf numFmtId="0" fontId="38" fillId="0" borderId="10" xfId="0" applyFont="1" applyBorder="1"/>
    <xf numFmtId="0" fontId="40" fillId="0" borderId="0" xfId="0" applyFont="1" applyAlignment="1">
      <alignment wrapText="1"/>
    </xf>
    <xf numFmtId="0" fontId="22" fillId="0" borderId="10" xfId="0" applyFont="1" applyBorder="1" applyAlignment="1">
      <alignment horizontal="center" vertical="center" wrapText="1"/>
    </xf>
    <xf numFmtId="0" fontId="40" fillId="0" borderId="10" xfId="0" applyFont="1" applyBorder="1" applyAlignment="1">
      <alignment horizontal="center" vertical="center" wrapText="1"/>
    </xf>
    <xf numFmtId="164" fontId="41" fillId="0" borderId="10" xfId="1" applyFont="1" applyFill="1" applyBorder="1" applyAlignment="1">
      <alignment horizontal="center" vertical="center" wrapText="1" shrinkToFit="1"/>
    </xf>
    <xf numFmtId="164" fontId="29" fillId="0" borderId="10" xfId="1" applyFont="1" applyFill="1" applyBorder="1" applyAlignment="1">
      <alignment horizontal="center" vertical="center" wrapText="1"/>
    </xf>
    <xf numFmtId="164" fontId="26" fillId="0" borderId="10" xfId="1" applyFont="1" applyFill="1" applyBorder="1" applyAlignment="1">
      <alignment horizontal="center" vertical="center" wrapText="1"/>
    </xf>
    <xf numFmtId="0" fontId="40" fillId="0" borderId="0" xfId="0" applyFont="1" applyAlignment="1">
      <alignment horizontal="center" vertical="center" wrapText="1"/>
    </xf>
    <xf numFmtId="0" fontId="38" fillId="0" borderId="10" xfId="0" applyFont="1" applyBorder="1" applyAlignment="1">
      <alignment wrapText="1"/>
    </xf>
    <xf numFmtId="164" fontId="30" fillId="0" borderId="10" xfId="1" applyFont="1" applyFill="1" applyBorder="1" applyAlignment="1">
      <alignment horizontal="center" vertical="top" wrapText="1" shrinkToFit="1"/>
    </xf>
    <xf numFmtId="164" fontId="30" fillId="0" borderId="10" xfId="1" applyFont="1" applyFill="1" applyBorder="1" applyAlignment="1">
      <alignment horizontal="left" vertical="top" wrapText="1" shrinkToFit="1"/>
    </xf>
    <xf numFmtId="0" fontId="38" fillId="0" borderId="0" xfId="0" applyFont="1" applyAlignment="1">
      <alignment vertical="center" wrapText="1"/>
    </xf>
    <xf numFmtId="0" fontId="34" fillId="0" borderId="0" xfId="0" applyFont="1" applyAlignment="1">
      <alignment horizontal="right"/>
    </xf>
    <xf numFmtId="0" fontId="34" fillId="0" borderId="12" xfId="0" applyFont="1" applyBorder="1" applyAlignment="1">
      <alignment horizontal="right"/>
    </xf>
    <xf numFmtId="0" fontId="42" fillId="0" borderId="0" xfId="0" applyFont="1" applyAlignment="1">
      <alignment wrapText="1"/>
    </xf>
    <xf numFmtId="0" fontId="38" fillId="0" borderId="0" xfId="0" applyFont="1" applyAlignment="1">
      <alignment vertical="center"/>
    </xf>
    <xf numFmtId="164" fontId="30" fillId="0" borderId="11" xfId="1" applyFont="1" applyFill="1" applyBorder="1" applyAlignment="1">
      <alignment horizontal="right" vertical="top" shrinkToFit="1"/>
    </xf>
    <xf numFmtId="0" fontId="43" fillId="0" borderId="0" xfId="43" applyAlignment="1">
      <alignment wrapText="1"/>
    </xf>
    <xf numFmtId="164" fontId="29" fillId="0" borderId="10" xfId="1" applyFont="1" applyFill="1" applyBorder="1" applyAlignment="1">
      <alignment horizontal="center" vertical="center"/>
    </xf>
    <xf numFmtId="4" fontId="27" fillId="0" borderId="10" xfId="0" applyNumberFormat="1" applyFont="1" applyBorder="1" applyAlignment="1">
      <alignment horizontal="center" vertical="top" wrapText="1" shrinkToFit="1"/>
    </xf>
    <xf numFmtId="4" fontId="27" fillId="0" borderId="10" xfId="0" applyNumberFormat="1" applyFont="1" applyBorder="1" applyAlignment="1">
      <alignment horizontal="center" vertical="center" wrapText="1" shrinkToFit="1"/>
    </xf>
    <xf numFmtId="164" fontId="30" fillId="0" borderId="10" xfId="1" applyFont="1" applyBorder="1" applyAlignment="1">
      <alignment horizontal="right" vertical="top" wrapText="1" shrinkToFit="1"/>
    </xf>
    <xf numFmtId="164" fontId="30" fillId="0" borderId="10" xfId="1" applyFont="1" applyBorder="1" applyAlignment="1">
      <alignment horizontal="left" vertical="top" wrapText="1" shrinkToFit="1"/>
    </xf>
    <xf numFmtId="0" fontId="45" fillId="0" borderId="0" xfId="0" applyFont="1"/>
    <xf numFmtId="4" fontId="45" fillId="0" borderId="0" xfId="0" applyNumberFormat="1" applyFont="1"/>
    <xf numFmtId="4" fontId="46" fillId="0" borderId="0" xfId="0" applyNumberFormat="1" applyFont="1"/>
    <xf numFmtId="164" fontId="16" fillId="0" borderId="10" xfId="1" applyFont="1" applyBorder="1"/>
    <xf numFmtId="49" fontId="30" fillId="0" borderId="10" xfId="1" applyNumberFormat="1" applyFont="1" applyFill="1" applyBorder="1" applyAlignment="1">
      <alignment horizontal="right" vertical="top" wrapText="1" shrinkToFit="1"/>
    </xf>
    <xf numFmtId="164" fontId="26" fillId="0" borderId="10" xfId="1" applyFont="1" applyFill="1" applyBorder="1" applyAlignment="1">
      <alignment horizontal="right" vertical="top" shrinkToFit="1"/>
    </xf>
    <xf numFmtId="0" fontId="45" fillId="0" borderId="10" xfId="0" applyFont="1" applyBorder="1"/>
    <xf numFmtId="4" fontId="0" fillId="0" borderId="10" xfId="0" applyNumberFormat="1" applyBorder="1"/>
    <xf numFmtId="0" fontId="46" fillId="0" borderId="10" xfId="0" applyFont="1" applyBorder="1"/>
    <xf numFmtId="0" fontId="0" fillId="0" borderId="10" xfId="0" applyBorder="1" applyAlignment="1">
      <alignment wrapText="1"/>
    </xf>
    <xf numFmtId="4" fontId="45" fillId="0" borderId="10" xfId="0" applyNumberFormat="1" applyFont="1" applyBorder="1"/>
    <xf numFmtId="4" fontId="47" fillId="0" borderId="10" xfId="0" applyNumberFormat="1" applyFont="1" applyBorder="1"/>
    <xf numFmtId="0" fontId="45" fillId="0" borderId="14" xfId="0" applyFont="1" applyBorder="1"/>
    <xf numFmtId="0" fontId="18" fillId="0" borderId="15" xfId="0" applyFont="1" applyBorder="1" applyAlignment="1">
      <alignment vertical="center" wrapText="1"/>
    </xf>
    <xf numFmtId="0" fontId="18" fillId="0" borderId="16" xfId="0" applyFont="1" applyBorder="1" applyAlignment="1">
      <alignment vertical="center" wrapText="1"/>
    </xf>
    <xf numFmtId="49" fontId="44" fillId="0" borderId="10" xfId="1" applyNumberFormat="1" applyFont="1" applyBorder="1" applyAlignment="1">
      <alignment horizontal="right" vertical="top" wrapText="1" shrinkToFit="1"/>
    </xf>
    <xf numFmtId="4" fontId="47" fillId="0" borderId="0" xfId="0" applyNumberFormat="1" applyFont="1"/>
    <xf numFmtId="0" fontId="18" fillId="0" borderId="17" xfId="0" applyFont="1" applyBorder="1" applyAlignment="1">
      <alignment vertical="center" wrapText="1"/>
    </xf>
    <xf numFmtId="4" fontId="45" fillId="0" borderId="18" xfId="0" applyNumberFormat="1" applyFont="1" applyBorder="1"/>
    <xf numFmtId="4" fontId="47" fillId="0" borderId="19" xfId="0" applyNumberFormat="1" applyFont="1" applyBorder="1"/>
    <xf numFmtId="4" fontId="45" fillId="0" borderId="19" xfId="0" applyNumberFormat="1" applyFont="1" applyBorder="1"/>
    <xf numFmtId="4" fontId="47" fillId="0" borderId="10" xfId="0" applyNumberFormat="1" applyFont="1" applyBorder="1" applyAlignment="1">
      <alignment wrapText="1"/>
    </xf>
    <xf numFmtId="0" fontId="31" fillId="0" borderId="10" xfId="0" applyFont="1" applyBorder="1" applyAlignment="1">
      <alignment horizontal="center"/>
    </xf>
    <xf numFmtId="4" fontId="50" fillId="0" borderId="10" xfId="0" applyNumberFormat="1" applyFont="1" applyBorder="1"/>
    <xf numFmtId="0" fontId="51" fillId="34" borderId="0" xfId="43" applyFont="1" applyFill="1" applyBorder="1" applyAlignment="1">
      <alignment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horizontal="center"/>
    </xf>
    <xf numFmtId="165" fontId="19" fillId="0" borderId="0" xfId="0" applyNumberFormat="1" applyFont="1" applyAlignment="1">
      <alignment horizontal="center" vertical="center" wrapText="1"/>
    </xf>
    <xf numFmtId="17" fontId="16" fillId="33" borderId="10" xfId="0" applyNumberFormat="1" applyFont="1" applyFill="1" applyBorder="1" applyAlignment="1">
      <alignment horizontal="center" vertical="center" wrapText="1"/>
    </xf>
    <xf numFmtId="0" fontId="16" fillId="33" borderId="0" xfId="0" applyFont="1" applyFill="1" applyAlignment="1">
      <alignment horizontal="center" vertical="center" wrapText="1"/>
    </xf>
    <xf numFmtId="0" fontId="51" fillId="34" borderId="20" xfId="43" applyFont="1" applyFill="1" applyBorder="1" applyAlignment="1">
      <alignment horizontal="center" vertical="center"/>
    </xf>
    <xf numFmtId="0" fontId="51" fillId="34" borderId="0" xfId="43" applyFont="1" applyFill="1" applyBorder="1" applyAlignment="1">
      <alignment horizontal="center" vertical="center"/>
    </xf>
    <xf numFmtId="4" fontId="47" fillId="0" borderId="10" xfId="0" applyNumberFormat="1" applyFont="1" applyBorder="1" applyAlignment="1">
      <alignment horizontal="right"/>
    </xf>
    <xf numFmtId="4" fontId="45" fillId="0" borderId="10" xfId="0" applyNumberFormat="1" applyFont="1" applyBorder="1" applyAlignment="1">
      <alignment horizontal="right"/>
    </xf>
    <xf numFmtId="0" fontId="18" fillId="0" borderId="11" xfId="0" applyFont="1" applyBorder="1" applyAlignment="1">
      <alignment horizontal="center" vertical="center" wrapText="1"/>
    </xf>
    <xf numFmtId="0" fontId="18" fillId="0" borderId="11" xfId="0" applyFont="1" applyBorder="1" applyAlignment="1">
      <alignment horizontal="center" wrapText="1"/>
    </xf>
    <xf numFmtId="0" fontId="18" fillId="0" borderId="13" xfId="0" applyFont="1" applyBorder="1" applyAlignment="1">
      <alignment horizontal="center" wrapText="1"/>
    </xf>
    <xf numFmtId="0" fontId="18" fillId="0" borderId="0" xfId="0" applyFont="1" applyAlignment="1">
      <alignment horizontal="center" wrapText="1"/>
    </xf>
    <xf numFmtId="0" fontId="18" fillId="0" borderId="11" xfId="0" applyFont="1" applyBorder="1" applyAlignment="1">
      <alignment horizontal="center"/>
    </xf>
    <xf numFmtId="4" fontId="45" fillId="0" borderId="14" xfId="0" applyNumberFormat="1" applyFont="1" applyBorder="1" applyAlignment="1">
      <alignment horizontal="right"/>
    </xf>
    <xf numFmtId="0" fontId="18" fillId="0" borderId="16" xfId="0" applyFont="1" applyBorder="1" applyAlignment="1">
      <alignment horizontal="center" vertical="center" wrapText="1"/>
    </xf>
  </cellXfs>
  <cellStyles count="44">
    <cellStyle name="20% - Énfasis1" xfId="20" builtinId="30" customBuiltin="1"/>
    <cellStyle name="20% - Énfasis2" xfId="24" builtinId="34" customBuiltin="1"/>
    <cellStyle name="20% - Énfasis3" xfId="28" builtinId="38" customBuiltin="1"/>
    <cellStyle name="20% - Énfasis4" xfId="32" builtinId="42" customBuiltin="1"/>
    <cellStyle name="20% - Énfasis5" xfId="36" builtinId="46" customBuiltin="1"/>
    <cellStyle name="20% - Énfasis6" xfId="40" builtinId="50" customBuiltin="1"/>
    <cellStyle name="40% - Énfasis1" xfId="21" builtinId="31" customBuiltin="1"/>
    <cellStyle name="40% - Énfasis2" xfId="25" builtinId="35" customBuiltin="1"/>
    <cellStyle name="40% - Énfasis3" xfId="29" builtinId="39" customBuiltin="1"/>
    <cellStyle name="40% - Énfasis4" xfId="33" builtinId="43" customBuiltin="1"/>
    <cellStyle name="40% - Énfasis5" xfId="37" builtinId="47" customBuiltin="1"/>
    <cellStyle name="40% - Énfasis6" xfId="41" builtinId="51" customBuiltin="1"/>
    <cellStyle name="60% - Énfasis1" xfId="22" builtinId="32" customBuiltin="1"/>
    <cellStyle name="60% - Énfasis2" xfId="26" builtinId="36" customBuiltin="1"/>
    <cellStyle name="60% - Énfasis3" xfId="30" builtinId="40" customBuiltin="1"/>
    <cellStyle name="60% - Énfasis4" xfId="34" builtinId="44" customBuiltin="1"/>
    <cellStyle name="60% - Énfasis5" xfId="38" builtinId="48" customBuiltin="1"/>
    <cellStyle name="60% - Énfasis6" xfId="42" builtinId="52" customBuiltin="1"/>
    <cellStyle name="Bueno" xfId="7" builtinId="26" customBuiltin="1"/>
    <cellStyle name="Cálculo" xfId="12" builtinId="22" customBuiltin="1"/>
    <cellStyle name="Celda de comprobación" xfId="14" builtinId="23" customBuiltin="1"/>
    <cellStyle name="Celda vinculada" xfId="13" builtinId="24" customBuiltin="1"/>
    <cellStyle name="Encabezado 1" xfId="3" builtinId="16" customBuiltin="1"/>
    <cellStyle name="Encabezado 4" xfId="6" builtinId="19" customBuiltin="1"/>
    <cellStyle name="Énfasis1" xfId="19" builtinId="29" customBuiltin="1"/>
    <cellStyle name="Énfasis2" xfId="23" builtinId="33" customBuiltin="1"/>
    <cellStyle name="Énfasis3" xfId="27" builtinId="37" customBuiltin="1"/>
    <cellStyle name="Énfasis4" xfId="31" builtinId="41" customBuiltin="1"/>
    <cellStyle name="Énfasis5" xfId="35" builtinId="45" customBuiltin="1"/>
    <cellStyle name="Énfasis6" xfId="39" builtinId="49" customBuiltin="1"/>
    <cellStyle name="Entrada" xfId="10" builtinId="20" customBuiltin="1"/>
    <cellStyle name="Hipervínculo" xfId="43" builtinId="8"/>
    <cellStyle name="Incorrecto" xfId="8" builtinId="27" customBuiltin="1"/>
    <cellStyle name="Moneda" xfId="1" builtinId="4"/>
    <cellStyle name="Neutral" xfId="9" builtinId="28" customBuiltin="1"/>
    <cellStyle name="Normal" xfId="0" builtinId="0"/>
    <cellStyle name="Notas" xfId="16" builtinId="10" customBuiltin="1"/>
    <cellStyle name="Salida" xfId="11" builtinId="21" customBuiltin="1"/>
    <cellStyle name="Texto de advertencia" xfId="15" builtinId="11" customBuiltin="1"/>
    <cellStyle name="Texto explicativo" xfId="17" builtinId="53" customBuiltin="1"/>
    <cellStyle name="Título" xfId="2" builtinId="15" customBuiltin="1"/>
    <cellStyle name="Título 2" xfId="4" builtinId="17" customBuiltin="1"/>
    <cellStyle name="Título 3" xfId="5" builtinId="18" customBuiltin="1"/>
    <cellStyle name="Total" xfId="18" builtinId="25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styles" Target="style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theme" Target="theme/theme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://0992678054001.contifico.com/sistema/reportes/resumen/" TargetMode="External"/><Relationship Id="rId1" Type="http://schemas.openxmlformats.org/officeDocument/2006/relationships/hyperlink" Target="https://0992678054001.contifico.com/sistema/persona/40546199/" TargetMode="Externa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_rels/sheet1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http://0992678054001.contifico.com/sistema/reportes/resumen/" TargetMode="External"/><Relationship Id="rId4" Type="http://schemas.openxmlformats.org/officeDocument/2006/relationships/comments" Target="../comments2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2:H82"/>
  <sheetViews>
    <sheetView workbookViewId="0">
      <selection activeCell="D42" sqref="D42"/>
    </sheetView>
  </sheetViews>
  <sheetFormatPr baseColWidth="10" defaultRowHeight="15" x14ac:dyDescent="0.25"/>
  <cols>
    <col min="1" max="1" width="17.42578125" customWidth="1"/>
    <col min="2" max="2" width="50.7109375" customWidth="1"/>
    <col min="4" max="4" width="25.140625" customWidth="1"/>
    <col min="5" max="5" width="10.28515625" customWidth="1"/>
    <col min="6" max="7" width="11.5703125" bestFit="1" customWidth="1"/>
    <col min="8" max="8" width="12.5703125" bestFit="1" customWidth="1"/>
  </cols>
  <sheetData>
    <row r="2" spans="1:8" ht="26.25" x14ac:dyDescent="0.25">
      <c r="A2" s="44" t="s">
        <v>0</v>
      </c>
      <c r="B2" s="45" t="s">
        <v>1</v>
      </c>
      <c r="C2" s="45" t="s">
        <v>2</v>
      </c>
      <c r="D2" s="45" t="s">
        <v>3</v>
      </c>
      <c r="E2" s="45" t="s">
        <v>6</v>
      </c>
      <c r="F2" s="45" t="s">
        <v>8</v>
      </c>
      <c r="G2" s="45" t="s">
        <v>9</v>
      </c>
      <c r="H2" s="45" t="s">
        <v>10</v>
      </c>
    </row>
    <row r="3" spans="1:8" x14ac:dyDescent="0.25">
      <c r="A3" s="46">
        <v>1791287541001</v>
      </c>
      <c r="B3" s="47" t="s">
        <v>12</v>
      </c>
      <c r="C3" s="47" t="s">
        <v>13</v>
      </c>
      <c r="D3" s="47" t="s">
        <v>697</v>
      </c>
      <c r="E3" s="48">
        <v>44927</v>
      </c>
      <c r="F3" s="66">
        <v>140</v>
      </c>
      <c r="G3" s="66" t="s">
        <v>698</v>
      </c>
      <c r="H3" s="66" t="e">
        <f>+F3+G3</f>
        <v>#VALUE!</v>
      </c>
    </row>
    <row r="4" spans="1:8" x14ac:dyDescent="0.25">
      <c r="A4" s="46">
        <v>1791251237001</v>
      </c>
      <c r="B4" s="47" t="s">
        <v>15</v>
      </c>
      <c r="C4" s="47" t="s">
        <v>13</v>
      </c>
      <c r="D4" s="47" t="s">
        <v>700</v>
      </c>
      <c r="E4" s="48">
        <v>44927</v>
      </c>
      <c r="F4" s="66" t="s">
        <v>701</v>
      </c>
      <c r="G4" s="66" t="s">
        <v>702</v>
      </c>
      <c r="H4" s="66" t="e">
        <f t="shared" ref="H4:H67" si="0">+F4+G4</f>
        <v>#VALUE!</v>
      </c>
    </row>
    <row r="5" spans="1:8" x14ac:dyDescent="0.25">
      <c r="A5" s="46">
        <v>1791251237001</v>
      </c>
      <c r="B5" s="47" t="s">
        <v>15</v>
      </c>
      <c r="C5" s="47" t="s">
        <v>13</v>
      </c>
      <c r="D5" s="47" t="s">
        <v>703</v>
      </c>
      <c r="E5" s="48">
        <v>44927</v>
      </c>
      <c r="F5" s="66" t="s">
        <v>704</v>
      </c>
      <c r="G5" s="66" t="s">
        <v>705</v>
      </c>
      <c r="H5" s="66" t="e">
        <f t="shared" si="0"/>
        <v>#VALUE!</v>
      </c>
    </row>
    <row r="6" spans="1:8" x14ac:dyDescent="0.25">
      <c r="A6" s="46">
        <v>992378395001</v>
      </c>
      <c r="B6" s="47" t="s">
        <v>39</v>
      </c>
      <c r="C6" s="47" t="s">
        <v>13</v>
      </c>
      <c r="D6" s="47" t="s">
        <v>706</v>
      </c>
      <c r="E6" s="48">
        <v>44929</v>
      </c>
      <c r="F6" s="66" t="s">
        <v>707</v>
      </c>
      <c r="G6" s="66" t="s">
        <v>708</v>
      </c>
      <c r="H6" s="66" t="e">
        <f t="shared" si="0"/>
        <v>#VALUE!</v>
      </c>
    </row>
    <row r="7" spans="1:8" s="71" customFormat="1" x14ac:dyDescent="0.25">
      <c r="A7" s="67">
        <v>992531355001</v>
      </c>
      <c r="B7" s="68" t="s">
        <v>262</v>
      </c>
      <c r="C7" s="68" t="s">
        <v>13</v>
      </c>
      <c r="D7" s="68" t="s">
        <v>709</v>
      </c>
      <c r="E7" s="69">
        <v>44930</v>
      </c>
      <c r="F7" s="70" t="s">
        <v>710</v>
      </c>
      <c r="G7" s="70">
        <v>0.26</v>
      </c>
      <c r="H7" s="70" t="e">
        <f t="shared" si="0"/>
        <v>#VALUE!</v>
      </c>
    </row>
    <row r="8" spans="1:8" s="71" customFormat="1" x14ac:dyDescent="0.25">
      <c r="A8" s="67">
        <v>992732458001</v>
      </c>
      <c r="B8" s="68" t="s">
        <v>17</v>
      </c>
      <c r="C8" s="68" t="s">
        <v>13</v>
      </c>
      <c r="D8" s="68" t="s">
        <v>713</v>
      </c>
      <c r="E8" s="69">
        <v>44930</v>
      </c>
      <c r="F8" s="70" t="s">
        <v>714</v>
      </c>
      <c r="G8" s="70" t="s">
        <v>715</v>
      </c>
      <c r="H8" s="70" t="e">
        <f t="shared" si="0"/>
        <v>#VALUE!</v>
      </c>
    </row>
    <row r="9" spans="1:8" x14ac:dyDescent="0.25">
      <c r="A9" s="46">
        <v>1791310063001</v>
      </c>
      <c r="B9" s="47" t="s">
        <v>24</v>
      </c>
      <c r="C9" s="47" t="s">
        <v>13</v>
      </c>
      <c r="D9" s="47" t="s">
        <v>717</v>
      </c>
      <c r="E9" s="48">
        <v>44931</v>
      </c>
      <c r="F9" s="66" t="s">
        <v>718</v>
      </c>
      <c r="G9" s="66" t="s">
        <v>719</v>
      </c>
      <c r="H9" s="66" t="e">
        <f t="shared" si="0"/>
        <v>#VALUE!</v>
      </c>
    </row>
    <row r="10" spans="1:8" s="71" customFormat="1" x14ac:dyDescent="0.25">
      <c r="A10" s="67">
        <v>992732458001</v>
      </c>
      <c r="B10" s="68" t="s">
        <v>17</v>
      </c>
      <c r="C10" s="68" t="s">
        <v>13</v>
      </c>
      <c r="D10" s="68" t="s">
        <v>721</v>
      </c>
      <c r="E10" s="69">
        <v>44931</v>
      </c>
      <c r="F10" s="70" t="s">
        <v>722</v>
      </c>
      <c r="G10" s="70" t="s">
        <v>723</v>
      </c>
      <c r="H10" s="70" t="e">
        <f t="shared" si="0"/>
        <v>#VALUE!</v>
      </c>
    </row>
    <row r="11" spans="1:8" x14ac:dyDescent="0.25">
      <c r="A11" s="46">
        <v>1790016919001</v>
      </c>
      <c r="B11" s="47" t="s">
        <v>725</v>
      </c>
      <c r="C11" s="47" t="s">
        <v>13</v>
      </c>
      <c r="D11" s="47" t="s">
        <v>726</v>
      </c>
      <c r="E11" s="48">
        <v>44932</v>
      </c>
      <c r="F11" s="66" t="s">
        <v>727</v>
      </c>
      <c r="G11" s="66" t="s">
        <v>728</v>
      </c>
      <c r="H11" s="66" t="e">
        <f t="shared" si="0"/>
        <v>#VALUE!</v>
      </c>
    </row>
    <row r="12" spans="1:8" s="71" customFormat="1" x14ac:dyDescent="0.25">
      <c r="A12" s="67">
        <v>992732458001</v>
      </c>
      <c r="B12" s="68" t="s">
        <v>17</v>
      </c>
      <c r="C12" s="68" t="s">
        <v>13</v>
      </c>
      <c r="D12" s="68" t="s">
        <v>730</v>
      </c>
      <c r="E12" s="69">
        <v>44932</v>
      </c>
      <c r="F12" s="70" t="s">
        <v>731</v>
      </c>
      <c r="G12" s="70" t="s">
        <v>732</v>
      </c>
      <c r="H12" s="70" t="e">
        <f t="shared" si="0"/>
        <v>#VALUE!</v>
      </c>
    </row>
    <row r="13" spans="1:8" s="71" customFormat="1" x14ac:dyDescent="0.25">
      <c r="A13" s="67">
        <v>992732458001</v>
      </c>
      <c r="B13" s="68" t="s">
        <v>17</v>
      </c>
      <c r="C13" s="68" t="s">
        <v>13</v>
      </c>
      <c r="D13" s="68" t="s">
        <v>733</v>
      </c>
      <c r="E13" s="69">
        <v>44933</v>
      </c>
      <c r="F13" s="70" t="s">
        <v>734</v>
      </c>
      <c r="G13" s="70" t="s">
        <v>735</v>
      </c>
      <c r="H13" s="70" t="e">
        <f t="shared" si="0"/>
        <v>#VALUE!</v>
      </c>
    </row>
    <row r="14" spans="1:8" x14ac:dyDescent="0.25">
      <c r="A14" s="46">
        <v>1791256115001</v>
      </c>
      <c r="B14" s="47" t="s">
        <v>37</v>
      </c>
      <c r="C14" s="47" t="s">
        <v>13</v>
      </c>
      <c r="D14" s="47" t="s">
        <v>736</v>
      </c>
      <c r="E14" s="48">
        <v>44934</v>
      </c>
      <c r="F14" s="66">
        <v>45</v>
      </c>
      <c r="G14" s="66" t="s">
        <v>737</v>
      </c>
      <c r="H14" s="66" t="e">
        <f t="shared" si="0"/>
        <v>#VALUE!</v>
      </c>
    </row>
    <row r="15" spans="1:8" x14ac:dyDescent="0.25">
      <c r="A15" s="46">
        <v>992624337001</v>
      </c>
      <c r="B15" s="47" t="s">
        <v>242</v>
      </c>
      <c r="C15" s="47" t="s">
        <v>13</v>
      </c>
      <c r="D15" s="47" t="s">
        <v>739</v>
      </c>
      <c r="E15" s="48">
        <v>44935</v>
      </c>
      <c r="F15" s="66" t="s">
        <v>740</v>
      </c>
      <c r="G15" s="66" t="s">
        <v>741</v>
      </c>
      <c r="H15" s="66" t="e">
        <f t="shared" si="0"/>
        <v>#VALUE!</v>
      </c>
    </row>
    <row r="16" spans="1:8" s="71" customFormat="1" x14ac:dyDescent="0.25">
      <c r="A16" s="67">
        <v>992739401001</v>
      </c>
      <c r="B16" s="68" t="s">
        <v>74</v>
      </c>
      <c r="C16" s="68" t="s">
        <v>13</v>
      </c>
      <c r="D16" s="68" t="s">
        <v>742</v>
      </c>
      <c r="E16" s="69">
        <v>44935</v>
      </c>
      <c r="F16" s="70" t="s">
        <v>740</v>
      </c>
      <c r="G16" s="70" t="s">
        <v>741</v>
      </c>
      <c r="H16" s="70" t="e">
        <f t="shared" si="0"/>
        <v>#VALUE!</v>
      </c>
    </row>
    <row r="17" spans="1:8" x14ac:dyDescent="0.25">
      <c r="A17" s="46">
        <v>992378395001</v>
      </c>
      <c r="B17" s="47" t="s">
        <v>39</v>
      </c>
      <c r="C17" s="47" t="s">
        <v>13</v>
      </c>
      <c r="D17" s="47" t="s">
        <v>743</v>
      </c>
      <c r="E17" s="48">
        <v>44935</v>
      </c>
      <c r="F17" s="66" t="s">
        <v>744</v>
      </c>
      <c r="G17" s="66" t="s">
        <v>710</v>
      </c>
      <c r="H17" s="66" t="e">
        <f t="shared" si="0"/>
        <v>#VALUE!</v>
      </c>
    </row>
    <row r="18" spans="1:8" x14ac:dyDescent="0.25">
      <c r="A18" s="46">
        <v>991450009001</v>
      </c>
      <c r="B18" s="47" t="s">
        <v>48</v>
      </c>
      <c r="C18" s="47" t="s">
        <v>13</v>
      </c>
      <c r="D18" s="47" t="s">
        <v>745</v>
      </c>
      <c r="E18" s="48">
        <v>44936</v>
      </c>
      <c r="F18" s="66" t="s">
        <v>746</v>
      </c>
      <c r="G18" s="66" t="s">
        <v>747</v>
      </c>
      <c r="H18" s="66" t="e">
        <f t="shared" si="0"/>
        <v>#VALUE!</v>
      </c>
    </row>
    <row r="19" spans="1:8" x14ac:dyDescent="0.25">
      <c r="A19" s="46">
        <v>991450009001</v>
      </c>
      <c r="B19" s="47" t="s">
        <v>48</v>
      </c>
      <c r="C19" s="47" t="s">
        <v>13</v>
      </c>
      <c r="D19" s="47" t="s">
        <v>749</v>
      </c>
      <c r="E19" s="48">
        <v>44936</v>
      </c>
      <c r="F19" s="66" t="s">
        <v>750</v>
      </c>
      <c r="G19" s="66" t="s">
        <v>747</v>
      </c>
      <c r="H19" s="66" t="e">
        <f t="shared" si="0"/>
        <v>#VALUE!</v>
      </c>
    </row>
    <row r="20" spans="1:8" x14ac:dyDescent="0.25">
      <c r="A20" s="46">
        <v>991450009001</v>
      </c>
      <c r="B20" s="47" t="s">
        <v>48</v>
      </c>
      <c r="C20" s="47" t="s">
        <v>13</v>
      </c>
      <c r="D20" s="47" t="s">
        <v>751</v>
      </c>
      <c r="E20" s="48">
        <v>44936</v>
      </c>
      <c r="F20" s="66" t="s">
        <v>752</v>
      </c>
      <c r="G20" s="66" t="s">
        <v>753</v>
      </c>
      <c r="H20" s="66" t="e">
        <f t="shared" si="0"/>
        <v>#VALUE!</v>
      </c>
    </row>
    <row r="21" spans="1:8" x14ac:dyDescent="0.25">
      <c r="A21" s="46">
        <v>991450009001</v>
      </c>
      <c r="B21" s="47" t="s">
        <v>48</v>
      </c>
      <c r="C21" s="47" t="s">
        <v>13</v>
      </c>
      <c r="D21" s="47" t="s">
        <v>754</v>
      </c>
      <c r="E21" s="48">
        <v>44936</v>
      </c>
      <c r="F21" s="66" t="s">
        <v>755</v>
      </c>
      <c r="G21" s="66" t="s">
        <v>747</v>
      </c>
      <c r="H21" s="66" t="e">
        <f t="shared" si="0"/>
        <v>#VALUE!</v>
      </c>
    </row>
    <row r="22" spans="1:8" x14ac:dyDescent="0.25">
      <c r="A22" s="46">
        <v>991450009001</v>
      </c>
      <c r="B22" s="47" t="s">
        <v>48</v>
      </c>
      <c r="C22" s="47" t="s">
        <v>13</v>
      </c>
      <c r="D22" s="47" t="s">
        <v>756</v>
      </c>
      <c r="E22" s="48">
        <v>44936</v>
      </c>
      <c r="F22" s="66" t="s">
        <v>757</v>
      </c>
      <c r="G22" s="66" t="s">
        <v>747</v>
      </c>
      <c r="H22" s="66" t="e">
        <f t="shared" si="0"/>
        <v>#VALUE!</v>
      </c>
    </row>
    <row r="23" spans="1:8" x14ac:dyDescent="0.25">
      <c r="A23" s="46">
        <v>991450009001</v>
      </c>
      <c r="B23" s="47" t="s">
        <v>48</v>
      </c>
      <c r="C23" s="47" t="s">
        <v>13</v>
      </c>
      <c r="D23" s="47" t="s">
        <v>759</v>
      </c>
      <c r="E23" s="48">
        <v>44936</v>
      </c>
      <c r="F23" s="66" t="s">
        <v>760</v>
      </c>
      <c r="G23" s="66" t="s">
        <v>747</v>
      </c>
      <c r="H23" s="66" t="e">
        <f t="shared" si="0"/>
        <v>#VALUE!</v>
      </c>
    </row>
    <row r="24" spans="1:8" s="71" customFormat="1" x14ac:dyDescent="0.25">
      <c r="A24" s="67">
        <v>992732458001</v>
      </c>
      <c r="B24" s="68" t="s">
        <v>17</v>
      </c>
      <c r="C24" s="68" t="s">
        <v>13</v>
      </c>
      <c r="D24" s="68" t="s">
        <v>762</v>
      </c>
      <c r="E24" s="69">
        <v>44936</v>
      </c>
      <c r="F24" s="70" t="s">
        <v>763</v>
      </c>
      <c r="G24" s="70" t="s">
        <v>764</v>
      </c>
      <c r="H24" s="70" t="e">
        <f t="shared" si="0"/>
        <v>#VALUE!</v>
      </c>
    </row>
    <row r="25" spans="1:8" x14ac:dyDescent="0.25">
      <c r="A25" s="46">
        <v>1792990475001</v>
      </c>
      <c r="B25" s="47" t="s">
        <v>766</v>
      </c>
      <c r="C25" s="47" t="s">
        <v>13</v>
      </c>
      <c r="D25" s="47" t="s">
        <v>767</v>
      </c>
      <c r="E25" s="48">
        <v>44936</v>
      </c>
      <c r="F25" s="66">
        <v>650</v>
      </c>
      <c r="G25" s="66">
        <v>78</v>
      </c>
      <c r="H25" s="66">
        <f t="shared" si="0"/>
        <v>728</v>
      </c>
    </row>
    <row r="26" spans="1:8" x14ac:dyDescent="0.25">
      <c r="A26" s="46">
        <v>968599020001</v>
      </c>
      <c r="B26" s="47" t="s">
        <v>45</v>
      </c>
      <c r="C26" s="47" t="s">
        <v>13</v>
      </c>
      <c r="D26" s="47" t="s">
        <v>768</v>
      </c>
      <c r="E26" s="48">
        <v>44937</v>
      </c>
      <c r="F26" s="66" t="s">
        <v>769</v>
      </c>
      <c r="G26" s="66">
        <v>0</v>
      </c>
      <c r="H26" s="66" t="e">
        <f t="shared" si="0"/>
        <v>#VALUE!</v>
      </c>
    </row>
    <row r="27" spans="1:8" x14ac:dyDescent="0.25">
      <c r="A27" s="46">
        <v>968599020001</v>
      </c>
      <c r="B27" s="47" t="s">
        <v>45</v>
      </c>
      <c r="C27" s="47" t="s">
        <v>13</v>
      </c>
      <c r="D27" s="47" t="s">
        <v>770</v>
      </c>
      <c r="E27" s="48">
        <v>44937</v>
      </c>
      <c r="F27" s="66" t="s">
        <v>771</v>
      </c>
      <c r="G27" s="66">
        <v>0</v>
      </c>
      <c r="H27" s="66" t="e">
        <f t="shared" si="0"/>
        <v>#VALUE!</v>
      </c>
    </row>
    <row r="28" spans="1:8" x14ac:dyDescent="0.25">
      <c r="A28" s="46">
        <v>968599020001</v>
      </c>
      <c r="B28" s="47" t="s">
        <v>45</v>
      </c>
      <c r="C28" s="47" t="s">
        <v>13</v>
      </c>
      <c r="D28" s="47" t="s">
        <v>772</v>
      </c>
      <c r="E28" s="48">
        <v>44937</v>
      </c>
      <c r="F28" s="66" t="s">
        <v>773</v>
      </c>
      <c r="G28" s="66">
        <v>0</v>
      </c>
      <c r="H28" s="66" t="e">
        <f t="shared" si="0"/>
        <v>#VALUE!</v>
      </c>
    </row>
    <row r="29" spans="1:8" x14ac:dyDescent="0.25">
      <c r="A29" s="46">
        <v>968599020001</v>
      </c>
      <c r="B29" s="47" t="s">
        <v>45</v>
      </c>
      <c r="C29" s="47" t="s">
        <v>13</v>
      </c>
      <c r="D29" s="47" t="s">
        <v>774</v>
      </c>
      <c r="E29" s="48">
        <v>44937</v>
      </c>
      <c r="F29" s="66" t="s">
        <v>775</v>
      </c>
      <c r="G29" s="66">
        <v>0</v>
      </c>
      <c r="H29" s="66" t="e">
        <f t="shared" si="0"/>
        <v>#VALUE!</v>
      </c>
    </row>
    <row r="30" spans="1:8" x14ac:dyDescent="0.25">
      <c r="A30" s="46">
        <v>968599020001</v>
      </c>
      <c r="B30" s="47" t="s">
        <v>45</v>
      </c>
      <c r="C30" s="47" t="s">
        <v>13</v>
      </c>
      <c r="D30" s="47" t="s">
        <v>776</v>
      </c>
      <c r="E30" s="48">
        <v>44937</v>
      </c>
      <c r="F30" s="66" t="s">
        <v>777</v>
      </c>
      <c r="G30" s="66">
        <v>0</v>
      </c>
      <c r="H30" s="66" t="e">
        <f t="shared" si="0"/>
        <v>#VALUE!</v>
      </c>
    </row>
    <row r="31" spans="1:8" x14ac:dyDescent="0.25">
      <c r="A31" s="46">
        <v>968599020001</v>
      </c>
      <c r="B31" s="47" t="s">
        <v>45</v>
      </c>
      <c r="C31" s="47" t="s">
        <v>13</v>
      </c>
      <c r="D31" s="47" t="s">
        <v>778</v>
      </c>
      <c r="E31" s="48">
        <v>44937</v>
      </c>
      <c r="F31" s="66" t="s">
        <v>779</v>
      </c>
      <c r="G31" s="66">
        <v>0</v>
      </c>
      <c r="H31" s="66" t="e">
        <f t="shared" si="0"/>
        <v>#VALUE!</v>
      </c>
    </row>
    <row r="32" spans="1:8" s="71" customFormat="1" x14ac:dyDescent="0.25">
      <c r="A32" s="67">
        <v>992732458001</v>
      </c>
      <c r="B32" s="68" t="s">
        <v>17</v>
      </c>
      <c r="C32" s="68" t="s">
        <v>13</v>
      </c>
      <c r="D32" s="68" t="s">
        <v>780</v>
      </c>
      <c r="E32" s="69">
        <v>44937</v>
      </c>
      <c r="F32" s="70" t="s">
        <v>781</v>
      </c>
      <c r="G32" s="70" t="s">
        <v>782</v>
      </c>
      <c r="H32" s="70" t="e">
        <f t="shared" si="0"/>
        <v>#VALUE!</v>
      </c>
    </row>
    <row r="33" spans="1:8" s="71" customFormat="1" x14ac:dyDescent="0.25">
      <c r="A33" s="67">
        <v>992378395001</v>
      </c>
      <c r="B33" s="68" t="s">
        <v>39</v>
      </c>
      <c r="C33" s="68" t="s">
        <v>13</v>
      </c>
      <c r="D33" s="68" t="s">
        <v>783</v>
      </c>
      <c r="E33" s="69">
        <v>44938</v>
      </c>
      <c r="F33" s="70" t="s">
        <v>707</v>
      </c>
      <c r="G33" s="70" t="s">
        <v>708</v>
      </c>
      <c r="H33" s="70" t="e">
        <f t="shared" si="0"/>
        <v>#VALUE!</v>
      </c>
    </row>
    <row r="34" spans="1:8" x14ac:dyDescent="0.25">
      <c r="A34" s="46">
        <v>1791768892001</v>
      </c>
      <c r="B34" s="47" t="s">
        <v>61</v>
      </c>
      <c r="C34" s="47" t="s">
        <v>13</v>
      </c>
      <c r="D34" s="47" t="s">
        <v>784</v>
      </c>
      <c r="E34" s="48">
        <v>44938</v>
      </c>
      <c r="F34" s="66">
        <v>265</v>
      </c>
      <c r="G34" s="66" t="s">
        <v>785</v>
      </c>
      <c r="H34" s="66" t="e">
        <f t="shared" si="0"/>
        <v>#VALUE!</v>
      </c>
    </row>
    <row r="35" spans="1:8" x14ac:dyDescent="0.25">
      <c r="A35" s="46">
        <v>1791768892001</v>
      </c>
      <c r="B35" s="47" t="s">
        <v>61</v>
      </c>
      <c r="C35" s="47" t="s">
        <v>13</v>
      </c>
      <c r="D35" s="47" t="s">
        <v>787</v>
      </c>
      <c r="E35" s="48">
        <v>44938</v>
      </c>
      <c r="F35" s="66">
        <v>1060</v>
      </c>
      <c r="G35" s="66">
        <v>0</v>
      </c>
      <c r="H35" s="66">
        <f t="shared" si="0"/>
        <v>1060</v>
      </c>
    </row>
    <row r="36" spans="1:8" s="71" customFormat="1" x14ac:dyDescent="0.25">
      <c r="A36" s="67">
        <v>992732458001</v>
      </c>
      <c r="B36" s="68" t="s">
        <v>17</v>
      </c>
      <c r="C36" s="68" t="s">
        <v>13</v>
      </c>
      <c r="D36" s="68" t="s">
        <v>788</v>
      </c>
      <c r="E36" s="69">
        <v>44938</v>
      </c>
      <c r="F36" s="70" t="s">
        <v>789</v>
      </c>
      <c r="G36" s="70" t="s">
        <v>790</v>
      </c>
      <c r="H36" s="70" t="e">
        <f t="shared" si="0"/>
        <v>#VALUE!</v>
      </c>
    </row>
    <row r="37" spans="1:8" s="71" customFormat="1" x14ac:dyDescent="0.25">
      <c r="A37" s="67">
        <v>992732458001</v>
      </c>
      <c r="B37" s="68" t="s">
        <v>17</v>
      </c>
      <c r="C37" s="68" t="s">
        <v>13</v>
      </c>
      <c r="D37" s="68" t="s">
        <v>791</v>
      </c>
      <c r="E37" s="69">
        <v>44939</v>
      </c>
      <c r="F37" s="70" t="s">
        <v>792</v>
      </c>
      <c r="G37" s="70" t="s">
        <v>793</v>
      </c>
      <c r="H37" s="70" t="e">
        <f t="shared" si="0"/>
        <v>#VALUE!</v>
      </c>
    </row>
    <row r="38" spans="1:8" s="71" customFormat="1" x14ac:dyDescent="0.25">
      <c r="A38" s="67">
        <v>993198382001</v>
      </c>
      <c r="B38" s="68" t="s">
        <v>22</v>
      </c>
      <c r="C38" s="68" t="s">
        <v>13</v>
      </c>
      <c r="D38" s="68" t="s">
        <v>794</v>
      </c>
      <c r="E38" s="69">
        <v>44940</v>
      </c>
      <c r="F38" s="70" t="s">
        <v>795</v>
      </c>
      <c r="G38" s="70" t="s">
        <v>796</v>
      </c>
      <c r="H38" s="70" t="e">
        <f t="shared" si="0"/>
        <v>#VALUE!</v>
      </c>
    </row>
    <row r="39" spans="1:8" s="71" customFormat="1" x14ac:dyDescent="0.25">
      <c r="A39" s="67">
        <v>992378395001</v>
      </c>
      <c r="B39" s="68" t="s">
        <v>39</v>
      </c>
      <c r="C39" s="68" t="s">
        <v>13</v>
      </c>
      <c r="D39" s="68" t="s">
        <v>797</v>
      </c>
      <c r="E39" s="69">
        <v>44942</v>
      </c>
      <c r="F39" s="70" t="s">
        <v>740</v>
      </c>
      <c r="G39" s="70" t="s">
        <v>741</v>
      </c>
      <c r="H39" s="70" t="e">
        <f t="shared" si="0"/>
        <v>#VALUE!</v>
      </c>
    </row>
    <row r="40" spans="1:8" s="71" customFormat="1" x14ac:dyDescent="0.25">
      <c r="A40" s="67">
        <v>992732458001</v>
      </c>
      <c r="B40" s="68" t="s">
        <v>17</v>
      </c>
      <c r="C40" s="68" t="s">
        <v>13</v>
      </c>
      <c r="D40" s="68" t="s">
        <v>798</v>
      </c>
      <c r="E40" s="69">
        <v>44942</v>
      </c>
      <c r="F40" s="70" t="s">
        <v>799</v>
      </c>
      <c r="G40" s="70" t="s">
        <v>800</v>
      </c>
      <c r="H40" s="70" t="e">
        <f t="shared" si="0"/>
        <v>#VALUE!</v>
      </c>
    </row>
    <row r="41" spans="1:8" s="71" customFormat="1" x14ac:dyDescent="0.25">
      <c r="A41" s="67">
        <v>101518660001</v>
      </c>
      <c r="B41" s="68" t="s">
        <v>31</v>
      </c>
      <c r="C41" s="68" t="s">
        <v>13</v>
      </c>
      <c r="D41" s="68" t="s">
        <v>801</v>
      </c>
      <c r="E41" s="69">
        <v>44942</v>
      </c>
      <c r="F41" s="70" t="s">
        <v>802</v>
      </c>
      <c r="G41" s="70" t="s">
        <v>803</v>
      </c>
      <c r="H41" s="70" t="e">
        <f t="shared" si="0"/>
        <v>#VALUE!</v>
      </c>
    </row>
    <row r="42" spans="1:8" x14ac:dyDescent="0.25">
      <c r="A42" s="46">
        <v>914150149001</v>
      </c>
      <c r="B42" s="47" t="s">
        <v>111</v>
      </c>
      <c r="C42" s="47" t="s">
        <v>13</v>
      </c>
      <c r="D42" s="47" t="s">
        <v>804</v>
      </c>
      <c r="E42" s="48">
        <v>44942</v>
      </c>
      <c r="F42" s="66" t="s">
        <v>805</v>
      </c>
      <c r="G42" s="66" t="s">
        <v>806</v>
      </c>
      <c r="H42" s="66" t="e">
        <f t="shared" si="0"/>
        <v>#VALUE!</v>
      </c>
    </row>
    <row r="43" spans="1:8" s="71" customFormat="1" x14ac:dyDescent="0.25">
      <c r="A43" s="67">
        <v>913989406001</v>
      </c>
      <c r="B43" s="68" t="s">
        <v>72</v>
      </c>
      <c r="C43" s="68" t="s">
        <v>13</v>
      </c>
      <c r="D43" s="68" t="s">
        <v>807</v>
      </c>
      <c r="E43" s="69">
        <v>44943</v>
      </c>
      <c r="F43" s="70" t="s">
        <v>808</v>
      </c>
      <c r="G43" s="70">
        <v>0</v>
      </c>
      <c r="H43" s="70" t="e">
        <f t="shared" si="0"/>
        <v>#VALUE!</v>
      </c>
    </row>
    <row r="44" spans="1:8" x14ac:dyDescent="0.25">
      <c r="A44" s="46">
        <v>992624337001</v>
      </c>
      <c r="B44" s="47" t="s">
        <v>242</v>
      </c>
      <c r="C44" s="47" t="s">
        <v>13</v>
      </c>
      <c r="D44" s="47" t="s">
        <v>809</v>
      </c>
      <c r="E44" s="48">
        <v>44943</v>
      </c>
      <c r="F44" s="66" t="s">
        <v>810</v>
      </c>
      <c r="G44" s="66" t="s">
        <v>811</v>
      </c>
      <c r="H44" s="66" t="e">
        <f t="shared" si="0"/>
        <v>#VALUE!</v>
      </c>
    </row>
    <row r="45" spans="1:8" x14ac:dyDescent="0.25">
      <c r="A45" s="46">
        <v>925823601001</v>
      </c>
      <c r="B45" s="47" t="s">
        <v>812</v>
      </c>
      <c r="C45" s="47" t="s">
        <v>13</v>
      </c>
      <c r="D45" s="47" t="s">
        <v>813</v>
      </c>
      <c r="E45" s="48">
        <v>44943</v>
      </c>
      <c r="F45" s="66">
        <v>160</v>
      </c>
      <c r="G45" s="66">
        <v>0</v>
      </c>
      <c r="H45" s="66">
        <f t="shared" si="0"/>
        <v>160</v>
      </c>
    </row>
    <row r="46" spans="1:8" x14ac:dyDescent="0.25">
      <c r="A46" s="46">
        <v>992411686001</v>
      </c>
      <c r="B46" s="47" t="s">
        <v>199</v>
      </c>
      <c r="C46" s="47" t="s">
        <v>13</v>
      </c>
      <c r="D46" s="47" t="s">
        <v>814</v>
      </c>
      <c r="E46" s="48">
        <v>44943</v>
      </c>
      <c r="F46" s="66" t="s">
        <v>707</v>
      </c>
      <c r="G46" s="66" t="s">
        <v>708</v>
      </c>
      <c r="H46" s="66" t="e">
        <f t="shared" si="0"/>
        <v>#VALUE!</v>
      </c>
    </row>
    <row r="47" spans="1:8" x14ac:dyDescent="0.25">
      <c r="A47" s="46">
        <v>990004196001</v>
      </c>
      <c r="B47" s="47" t="s">
        <v>815</v>
      </c>
      <c r="C47" s="47" t="s">
        <v>13</v>
      </c>
      <c r="D47" s="47" t="s">
        <v>816</v>
      </c>
      <c r="E47" s="48">
        <v>44944</v>
      </c>
      <c r="F47" s="66" t="s">
        <v>817</v>
      </c>
      <c r="G47" s="66" t="s">
        <v>818</v>
      </c>
      <c r="H47" s="66" t="e">
        <f t="shared" si="0"/>
        <v>#VALUE!</v>
      </c>
    </row>
    <row r="48" spans="1:8" x14ac:dyDescent="0.25">
      <c r="A48" s="46">
        <v>924317548001</v>
      </c>
      <c r="B48" s="47" t="s">
        <v>819</v>
      </c>
      <c r="C48" s="47" t="s">
        <v>13</v>
      </c>
      <c r="D48" s="47" t="s">
        <v>820</v>
      </c>
      <c r="E48" s="48">
        <v>44944</v>
      </c>
      <c r="F48" s="66" t="s">
        <v>821</v>
      </c>
      <c r="G48" s="66" t="s">
        <v>822</v>
      </c>
      <c r="H48" s="66" t="e">
        <f t="shared" si="0"/>
        <v>#VALUE!</v>
      </c>
    </row>
    <row r="49" spans="1:8" x14ac:dyDescent="0.25">
      <c r="A49" s="46">
        <v>992378395001</v>
      </c>
      <c r="B49" s="47" t="s">
        <v>39</v>
      </c>
      <c r="C49" s="47" t="s">
        <v>13</v>
      </c>
      <c r="D49" s="47" t="s">
        <v>823</v>
      </c>
      <c r="E49" s="48">
        <v>44944</v>
      </c>
      <c r="F49" s="66" t="s">
        <v>824</v>
      </c>
      <c r="G49" s="66" t="s">
        <v>825</v>
      </c>
      <c r="H49" s="66" t="e">
        <f t="shared" si="0"/>
        <v>#VALUE!</v>
      </c>
    </row>
    <row r="50" spans="1:8" x14ac:dyDescent="0.25">
      <c r="A50" s="46">
        <v>990005737001</v>
      </c>
      <c r="B50" s="47" t="s">
        <v>95</v>
      </c>
      <c r="C50" s="47" t="s">
        <v>13</v>
      </c>
      <c r="D50" s="47" t="s">
        <v>826</v>
      </c>
      <c r="E50" s="48">
        <v>44944</v>
      </c>
      <c r="F50" s="66" t="s">
        <v>827</v>
      </c>
      <c r="G50" s="66" t="s">
        <v>828</v>
      </c>
      <c r="H50" s="66" t="e">
        <f t="shared" si="0"/>
        <v>#VALUE!</v>
      </c>
    </row>
    <row r="51" spans="1:8" x14ac:dyDescent="0.25">
      <c r="A51" s="46">
        <v>990005737001</v>
      </c>
      <c r="B51" s="47" t="s">
        <v>95</v>
      </c>
      <c r="C51" s="47" t="s">
        <v>13</v>
      </c>
      <c r="D51" s="47" t="s">
        <v>830</v>
      </c>
      <c r="E51" s="48">
        <v>44944</v>
      </c>
      <c r="F51" s="66" t="s">
        <v>827</v>
      </c>
      <c r="G51" s="66" t="s">
        <v>828</v>
      </c>
      <c r="H51" s="66" t="e">
        <f t="shared" si="0"/>
        <v>#VALUE!</v>
      </c>
    </row>
    <row r="52" spans="1:8" x14ac:dyDescent="0.25">
      <c r="A52" s="46">
        <v>990005737001</v>
      </c>
      <c r="B52" s="47" t="s">
        <v>95</v>
      </c>
      <c r="C52" s="47" t="s">
        <v>13</v>
      </c>
      <c r="D52" s="47" t="s">
        <v>831</v>
      </c>
      <c r="E52" s="48">
        <v>44944</v>
      </c>
      <c r="F52" s="66" t="s">
        <v>827</v>
      </c>
      <c r="G52" s="66" t="s">
        <v>828</v>
      </c>
      <c r="H52" s="66" t="e">
        <f t="shared" si="0"/>
        <v>#VALUE!</v>
      </c>
    </row>
    <row r="53" spans="1:8" x14ac:dyDescent="0.25">
      <c r="A53" s="46">
        <v>990005737001</v>
      </c>
      <c r="B53" s="47" t="s">
        <v>95</v>
      </c>
      <c r="C53" s="47" t="s">
        <v>13</v>
      </c>
      <c r="D53" s="47" t="s">
        <v>832</v>
      </c>
      <c r="E53" s="48">
        <v>44944</v>
      </c>
      <c r="F53" s="66" t="s">
        <v>827</v>
      </c>
      <c r="G53" s="66" t="s">
        <v>828</v>
      </c>
      <c r="H53" s="66" t="e">
        <f t="shared" si="0"/>
        <v>#VALUE!</v>
      </c>
    </row>
    <row r="54" spans="1:8" x14ac:dyDescent="0.25">
      <c r="A54" s="46">
        <v>990005737001</v>
      </c>
      <c r="B54" s="47" t="s">
        <v>95</v>
      </c>
      <c r="C54" s="47" t="s">
        <v>13</v>
      </c>
      <c r="D54" s="47" t="s">
        <v>833</v>
      </c>
      <c r="E54" s="48">
        <v>44944</v>
      </c>
      <c r="F54" s="66" t="s">
        <v>827</v>
      </c>
      <c r="G54" s="66" t="s">
        <v>828</v>
      </c>
      <c r="H54" s="66" t="e">
        <f t="shared" si="0"/>
        <v>#VALUE!</v>
      </c>
    </row>
    <row r="55" spans="1:8" s="71" customFormat="1" x14ac:dyDescent="0.25">
      <c r="A55" s="67">
        <v>992732458001</v>
      </c>
      <c r="B55" s="68" t="s">
        <v>17</v>
      </c>
      <c r="C55" s="68" t="s">
        <v>13</v>
      </c>
      <c r="D55" s="68" t="s">
        <v>834</v>
      </c>
      <c r="E55" s="69">
        <v>44945</v>
      </c>
      <c r="F55" s="70" t="s">
        <v>765</v>
      </c>
      <c r="G55" s="70" t="s">
        <v>835</v>
      </c>
      <c r="H55" s="70" t="e">
        <f t="shared" si="0"/>
        <v>#VALUE!</v>
      </c>
    </row>
    <row r="56" spans="1:8" x14ac:dyDescent="0.25">
      <c r="A56" s="46">
        <v>925823601001</v>
      </c>
      <c r="B56" s="47" t="s">
        <v>812</v>
      </c>
      <c r="C56" s="47" t="s">
        <v>13</v>
      </c>
      <c r="D56" s="47" t="s">
        <v>837</v>
      </c>
      <c r="E56" s="48">
        <v>44945</v>
      </c>
      <c r="F56" s="66">
        <v>900</v>
      </c>
      <c r="G56" s="66">
        <v>0</v>
      </c>
      <c r="H56" s="66">
        <f t="shared" si="0"/>
        <v>900</v>
      </c>
    </row>
    <row r="57" spans="1:8" s="71" customFormat="1" x14ac:dyDescent="0.25">
      <c r="A57" s="67">
        <v>993074659001</v>
      </c>
      <c r="B57" s="68" t="s">
        <v>78</v>
      </c>
      <c r="C57" s="68" t="s">
        <v>13</v>
      </c>
      <c r="D57" s="68" t="s">
        <v>838</v>
      </c>
      <c r="E57" s="69">
        <v>44948</v>
      </c>
      <c r="F57" s="70" t="s">
        <v>839</v>
      </c>
      <c r="G57" s="70" t="s">
        <v>840</v>
      </c>
      <c r="H57" s="70" t="e">
        <f t="shared" si="0"/>
        <v>#VALUE!</v>
      </c>
    </row>
    <row r="58" spans="1:8" s="71" customFormat="1" x14ac:dyDescent="0.25">
      <c r="A58" s="67">
        <v>992732458001</v>
      </c>
      <c r="B58" s="68" t="s">
        <v>17</v>
      </c>
      <c r="C58" s="68" t="s">
        <v>13</v>
      </c>
      <c r="D58" s="68" t="s">
        <v>842</v>
      </c>
      <c r="E58" s="69">
        <v>44948</v>
      </c>
      <c r="F58" s="70" t="s">
        <v>843</v>
      </c>
      <c r="G58" s="70" t="s">
        <v>735</v>
      </c>
      <c r="H58" s="70" t="e">
        <f t="shared" si="0"/>
        <v>#VALUE!</v>
      </c>
    </row>
    <row r="59" spans="1:8" s="71" customFormat="1" x14ac:dyDescent="0.25">
      <c r="A59" s="67">
        <v>992732458001</v>
      </c>
      <c r="B59" s="68" t="s">
        <v>17</v>
      </c>
      <c r="C59" s="68" t="s">
        <v>13</v>
      </c>
      <c r="D59" s="68" t="s">
        <v>845</v>
      </c>
      <c r="E59" s="69">
        <v>44949</v>
      </c>
      <c r="F59" s="70" t="s">
        <v>846</v>
      </c>
      <c r="G59" s="70" t="s">
        <v>847</v>
      </c>
      <c r="H59" s="70" t="e">
        <f t="shared" si="0"/>
        <v>#VALUE!</v>
      </c>
    </row>
    <row r="60" spans="1:8" x14ac:dyDescent="0.25">
      <c r="A60" s="46">
        <v>992378395001</v>
      </c>
      <c r="B60" s="47" t="s">
        <v>39</v>
      </c>
      <c r="C60" s="47" t="s">
        <v>13</v>
      </c>
      <c r="D60" s="47" t="s">
        <v>849</v>
      </c>
      <c r="E60" s="48">
        <v>44950</v>
      </c>
      <c r="F60" s="66" t="s">
        <v>824</v>
      </c>
      <c r="G60" s="66" t="s">
        <v>825</v>
      </c>
      <c r="H60" s="66" t="e">
        <f t="shared" si="0"/>
        <v>#VALUE!</v>
      </c>
    </row>
    <row r="61" spans="1:8" x14ac:dyDescent="0.25">
      <c r="A61" s="46">
        <v>992378395001</v>
      </c>
      <c r="B61" s="47" t="s">
        <v>39</v>
      </c>
      <c r="C61" s="47" t="s">
        <v>13</v>
      </c>
      <c r="D61" s="47" t="s">
        <v>850</v>
      </c>
      <c r="E61" s="48">
        <v>44950</v>
      </c>
      <c r="F61" s="66" t="s">
        <v>810</v>
      </c>
      <c r="G61" s="66" t="s">
        <v>811</v>
      </c>
      <c r="H61" s="66" t="e">
        <f t="shared" si="0"/>
        <v>#VALUE!</v>
      </c>
    </row>
    <row r="62" spans="1:8" s="71" customFormat="1" x14ac:dyDescent="0.25">
      <c r="A62" s="67">
        <v>993074659001</v>
      </c>
      <c r="B62" s="68" t="s">
        <v>78</v>
      </c>
      <c r="C62" s="68" t="s">
        <v>13</v>
      </c>
      <c r="D62" s="68" t="s">
        <v>851</v>
      </c>
      <c r="E62" s="69">
        <v>44951</v>
      </c>
      <c r="F62" s="70" t="s">
        <v>852</v>
      </c>
      <c r="G62" s="70" t="s">
        <v>853</v>
      </c>
      <c r="H62" s="70" t="e">
        <f t="shared" si="0"/>
        <v>#VALUE!</v>
      </c>
    </row>
    <row r="63" spans="1:8" x14ac:dyDescent="0.25">
      <c r="A63" s="46">
        <v>913523296001</v>
      </c>
      <c r="B63" s="47" t="s">
        <v>66</v>
      </c>
      <c r="C63" s="47" t="s">
        <v>13</v>
      </c>
      <c r="D63" s="47" t="s">
        <v>813</v>
      </c>
      <c r="E63" s="48">
        <v>44952</v>
      </c>
      <c r="F63" s="66" t="s">
        <v>854</v>
      </c>
      <c r="G63" s="66" t="s">
        <v>855</v>
      </c>
      <c r="H63" s="66" t="e">
        <f t="shared" si="0"/>
        <v>#VALUE!</v>
      </c>
    </row>
    <row r="64" spans="1:8" x14ac:dyDescent="0.25">
      <c r="A64" s="46">
        <v>913523296001</v>
      </c>
      <c r="B64" s="47" t="s">
        <v>66</v>
      </c>
      <c r="C64" s="47" t="s">
        <v>13</v>
      </c>
      <c r="D64" s="47" t="s">
        <v>837</v>
      </c>
      <c r="E64" s="48">
        <v>44952</v>
      </c>
      <c r="F64" s="66" t="s">
        <v>854</v>
      </c>
      <c r="G64" s="66" t="s">
        <v>855</v>
      </c>
      <c r="H64" s="66" t="e">
        <f t="shared" si="0"/>
        <v>#VALUE!</v>
      </c>
    </row>
    <row r="65" spans="1:8" x14ac:dyDescent="0.25">
      <c r="A65" s="46">
        <v>913523296001</v>
      </c>
      <c r="B65" s="47" t="s">
        <v>66</v>
      </c>
      <c r="C65" s="47" t="s">
        <v>13</v>
      </c>
      <c r="D65" s="47" t="s">
        <v>856</v>
      </c>
      <c r="E65" s="48">
        <v>44952</v>
      </c>
      <c r="F65" s="66" t="s">
        <v>857</v>
      </c>
      <c r="G65" s="66" t="s">
        <v>858</v>
      </c>
      <c r="H65" s="66" t="e">
        <f t="shared" si="0"/>
        <v>#VALUE!</v>
      </c>
    </row>
    <row r="66" spans="1:8" x14ac:dyDescent="0.25">
      <c r="A66" s="46">
        <v>1791768892001</v>
      </c>
      <c r="B66" s="47" t="s">
        <v>61</v>
      </c>
      <c r="C66" s="47" t="s">
        <v>13</v>
      </c>
      <c r="D66" s="47" t="s">
        <v>859</v>
      </c>
      <c r="E66" s="48">
        <v>44952</v>
      </c>
      <c r="F66" s="66">
        <v>265</v>
      </c>
      <c r="G66" s="66" t="s">
        <v>785</v>
      </c>
      <c r="H66" s="66" t="e">
        <f t="shared" si="0"/>
        <v>#VALUE!</v>
      </c>
    </row>
    <row r="67" spans="1:8" x14ac:dyDescent="0.25">
      <c r="A67" s="46">
        <v>1791768892001</v>
      </c>
      <c r="B67" s="47" t="s">
        <v>61</v>
      </c>
      <c r="C67" s="47" t="s">
        <v>13</v>
      </c>
      <c r="D67" s="47" t="s">
        <v>860</v>
      </c>
      <c r="E67" s="48">
        <v>44952</v>
      </c>
      <c r="F67" s="66">
        <v>1060</v>
      </c>
      <c r="G67" s="66">
        <v>0</v>
      </c>
      <c r="H67" s="66">
        <f t="shared" si="0"/>
        <v>1060</v>
      </c>
    </row>
    <row r="68" spans="1:8" x14ac:dyDescent="0.25">
      <c r="A68" s="46">
        <v>913199352001</v>
      </c>
      <c r="B68" s="47" t="s">
        <v>137</v>
      </c>
      <c r="C68" s="47" t="s">
        <v>13</v>
      </c>
      <c r="D68" s="47" t="s">
        <v>861</v>
      </c>
      <c r="E68" s="48">
        <v>44953</v>
      </c>
      <c r="F68" s="66" t="s">
        <v>862</v>
      </c>
      <c r="G68" s="66" t="s">
        <v>863</v>
      </c>
      <c r="H68" s="66" t="e">
        <f t="shared" ref="H68:H76" si="1">+F68+G68</f>
        <v>#VALUE!</v>
      </c>
    </row>
    <row r="69" spans="1:8" s="71" customFormat="1" x14ac:dyDescent="0.25">
      <c r="A69" s="67">
        <v>913989406001</v>
      </c>
      <c r="B69" s="68" t="s">
        <v>72</v>
      </c>
      <c r="C69" s="68" t="s">
        <v>13</v>
      </c>
      <c r="D69" s="68" t="s">
        <v>864</v>
      </c>
      <c r="E69" s="69">
        <v>44953</v>
      </c>
      <c r="F69" s="70" t="s">
        <v>865</v>
      </c>
      <c r="G69" s="70" t="s">
        <v>866</v>
      </c>
      <c r="H69" s="70" t="e">
        <f t="shared" si="1"/>
        <v>#VALUE!</v>
      </c>
    </row>
    <row r="70" spans="1:8" x14ac:dyDescent="0.25">
      <c r="A70" s="46">
        <v>913199352001</v>
      </c>
      <c r="B70" s="47" t="s">
        <v>137</v>
      </c>
      <c r="C70" s="47" t="s">
        <v>13</v>
      </c>
      <c r="D70" s="47" t="s">
        <v>868</v>
      </c>
      <c r="E70" s="48">
        <v>44954</v>
      </c>
      <c r="F70" s="66" t="s">
        <v>869</v>
      </c>
      <c r="G70" s="66" t="s">
        <v>870</v>
      </c>
      <c r="H70" s="66" t="e">
        <f t="shared" si="1"/>
        <v>#VALUE!</v>
      </c>
    </row>
    <row r="71" spans="1:8" x14ac:dyDescent="0.25">
      <c r="A71" s="46">
        <v>913199352001</v>
      </c>
      <c r="B71" s="47" t="s">
        <v>137</v>
      </c>
      <c r="C71" s="47" t="s">
        <v>13</v>
      </c>
      <c r="D71" s="47" t="s">
        <v>871</v>
      </c>
      <c r="E71" s="48">
        <v>44954</v>
      </c>
      <c r="F71" s="66" t="s">
        <v>872</v>
      </c>
      <c r="G71" s="66" t="s">
        <v>873</v>
      </c>
      <c r="H71" s="66" t="e">
        <f t="shared" si="1"/>
        <v>#VALUE!</v>
      </c>
    </row>
    <row r="72" spans="1:8" s="71" customFormat="1" x14ac:dyDescent="0.25">
      <c r="A72" s="67">
        <v>992732458001</v>
      </c>
      <c r="B72" s="68" t="s">
        <v>17</v>
      </c>
      <c r="C72" s="68" t="s">
        <v>13</v>
      </c>
      <c r="D72" s="68" t="s">
        <v>874</v>
      </c>
      <c r="E72" s="69">
        <v>44956</v>
      </c>
      <c r="F72" s="70" t="s">
        <v>875</v>
      </c>
      <c r="G72" s="70" t="s">
        <v>793</v>
      </c>
      <c r="H72" s="70" t="e">
        <f t="shared" si="1"/>
        <v>#VALUE!</v>
      </c>
    </row>
    <row r="73" spans="1:8" x14ac:dyDescent="0.25">
      <c r="A73" s="46">
        <v>913199352001</v>
      </c>
      <c r="B73" s="47" t="s">
        <v>137</v>
      </c>
      <c r="C73" s="47" t="s">
        <v>13</v>
      </c>
      <c r="D73" s="47" t="s">
        <v>877</v>
      </c>
      <c r="E73" s="48">
        <v>44956</v>
      </c>
      <c r="F73" s="66" t="s">
        <v>878</v>
      </c>
      <c r="G73" s="66" t="s">
        <v>879</v>
      </c>
      <c r="H73" s="66" t="e">
        <f t="shared" si="1"/>
        <v>#VALUE!</v>
      </c>
    </row>
    <row r="74" spans="1:8" s="71" customFormat="1" x14ac:dyDescent="0.25">
      <c r="A74" s="67">
        <v>993198382001</v>
      </c>
      <c r="B74" s="68" t="s">
        <v>22</v>
      </c>
      <c r="C74" s="68" t="s">
        <v>13</v>
      </c>
      <c r="D74" s="68" t="s">
        <v>880</v>
      </c>
      <c r="E74" s="69">
        <v>44956</v>
      </c>
      <c r="F74" s="70" t="s">
        <v>707</v>
      </c>
      <c r="G74" s="70" t="s">
        <v>708</v>
      </c>
      <c r="H74" s="70" t="e">
        <f t="shared" si="1"/>
        <v>#VALUE!</v>
      </c>
    </row>
    <row r="75" spans="1:8" x14ac:dyDescent="0.25">
      <c r="A75" s="46">
        <v>1790041220001</v>
      </c>
      <c r="B75" s="47" t="s">
        <v>28</v>
      </c>
      <c r="C75" s="47" t="s">
        <v>13</v>
      </c>
      <c r="D75" s="47" t="s">
        <v>881</v>
      </c>
      <c r="E75" s="48">
        <v>44957</v>
      </c>
      <c r="F75" s="66" t="s">
        <v>882</v>
      </c>
      <c r="G75" s="66" t="s">
        <v>883</v>
      </c>
      <c r="H75" s="66" t="e">
        <f t="shared" si="1"/>
        <v>#VALUE!</v>
      </c>
    </row>
    <row r="76" spans="1:8" s="71" customFormat="1" x14ac:dyDescent="0.25">
      <c r="A76" s="67">
        <v>992732458001</v>
      </c>
      <c r="B76" s="68" t="s">
        <v>17</v>
      </c>
      <c r="C76" s="68" t="s">
        <v>13</v>
      </c>
      <c r="D76" s="68" t="s">
        <v>884</v>
      </c>
      <c r="E76" s="69">
        <v>44957</v>
      </c>
      <c r="F76" s="70" t="s">
        <v>802</v>
      </c>
      <c r="G76" s="70" t="s">
        <v>803</v>
      </c>
      <c r="H76" s="70" t="e">
        <f t="shared" si="1"/>
        <v>#VALUE!</v>
      </c>
    </row>
    <row r="77" spans="1:8" x14ac:dyDescent="0.25">
      <c r="F77" s="4"/>
      <c r="G77" s="4"/>
      <c r="H77" s="4"/>
    </row>
    <row r="78" spans="1:8" x14ac:dyDescent="0.25">
      <c r="F78" s="4"/>
      <c r="G78" s="4"/>
      <c r="H78" s="4"/>
    </row>
    <row r="79" spans="1:8" x14ac:dyDescent="0.25">
      <c r="D79" s="134" t="s">
        <v>1675</v>
      </c>
      <c r="E79" s="134"/>
      <c r="F79" s="134"/>
      <c r="H79" s="4" t="e">
        <f>+H3+H4+H5+H6+H9+H11+H14+H15+H17+H18+H19+H20+H21+H22+H23+H25+H26+H28+H27+H29+H30+H31+H34+H35+H42+H44+H45+H46+H47+H48+H49+H50+H51+H52+H53+H54+H56+H60+H61+H63+H64+H65+H66+H67+H68+H70+H71+H73+H75</f>
        <v>#VALUE!</v>
      </c>
    </row>
    <row r="80" spans="1:8" x14ac:dyDescent="0.25">
      <c r="C80" s="135" t="s">
        <v>1676</v>
      </c>
      <c r="D80" s="135"/>
      <c r="E80" s="135"/>
      <c r="F80" s="135"/>
      <c r="G80" s="135"/>
      <c r="H80" s="4">
        <v>666.7</v>
      </c>
    </row>
    <row r="81" spans="8:8" x14ac:dyDescent="0.25">
      <c r="H81" s="4"/>
    </row>
    <row r="82" spans="8:8" x14ac:dyDescent="0.25">
      <c r="H82" s="4" t="e">
        <f>SUM(H79:H81)</f>
        <v>#VALUE!</v>
      </c>
    </row>
  </sheetData>
  <mergeCells count="2">
    <mergeCell ref="D79:F79"/>
    <mergeCell ref="C80:G80"/>
  </mergeCells>
  <pageMargins left="0.70866141732283472" right="0.70866141732283472" top="0.74803149606299213" bottom="0.74803149606299213" header="0.31496062992125984" footer="0.31496062992125984"/>
  <pageSetup paperSize="9" scale="76" fitToHeight="2" orientation="landscape" horizontalDpi="0" verticalDpi="0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66"/>
  <sheetViews>
    <sheetView topLeftCell="A52" workbookViewId="0">
      <selection activeCell="D35" sqref="D35"/>
    </sheetView>
  </sheetViews>
  <sheetFormatPr baseColWidth="10" defaultRowHeight="15" x14ac:dyDescent="0.25"/>
  <cols>
    <col min="1" max="1" width="15.7109375" customWidth="1"/>
    <col min="5" max="5" width="15.42578125" customWidth="1"/>
    <col min="6" max="6" width="17.5703125" customWidth="1"/>
    <col min="8" max="8" width="17.85546875" customWidth="1"/>
  </cols>
  <sheetData>
    <row r="1" spans="1:12" ht="33.75" customHeight="1" x14ac:dyDescent="0.25">
      <c r="A1" s="137" t="s">
        <v>250</v>
      </c>
      <c r="B1" s="137"/>
      <c r="C1" s="137"/>
      <c r="D1" s="137"/>
    </row>
    <row r="2" spans="1:12" x14ac:dyDescent="0.25">
      <c r="A2" s="5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7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 x14ac:dyDescent="0.25">
      <c r="A3" s="5">
        <v>1791251237001</v>
      </c>
      <c r="B3" t="s">
        <v>15</v>
      </c>
      <c r="C3" t="s">
        <v>13</v>
      </c>
      <c r="D3" t="s">
        <v>178</v>
      </c>
      <c r="E3">
        <v>1.1020230117912499E+47</v>
      </c>
      <c r="F3" s="1">
        <v>45200.555046296293</v>
      </c>
      <c r="G3" s="2">
        <v>45200</v>
      </c>
      <c r="H3" s="7">
        <v>992678054001</v>
      </c>
      <c r="I3" s="4">
        <v>58.35</v>
      </c>
      <c r="J3" s="4">
        <v>7</v>
      </c>
      <c r="K3" s="4">
        <v>65.349999999999994</v>
      </c>
    </row>
    <row r="4" spans="1:12" x14ac:dyDescent="0.25">
      <c r="A4" s="5">
        <v>1791287541001</v>
      </c>
      <c r="B4" t="s">
        <v>12</v>
      </c>
      <c r="C4" t="s">
        <v>13</v>
      </c>
      <c r="D4" t="s">
        <v>179</v>
      </c>
      <c r="E4">
        <v>1.10202301179128E+47</v>
      </c>
      <c r="F4" s="1">
        <v>45200.287048611113</v>
      </c>
      <c r="G4" s="2">
        <v>45200</v>
      </c>
      <c r="H4" s="7">
        <v>992678054001</v>
      </c>
      <c r="I4" s="4">
        <v>140</v>
      </c>
      <c r="J4" s="4">
        <v>16.8</v>
      </c>
      <c r="K4" s="4">
        <v>156.80000000000001</v>
      </c>
    </row>
    <row r="5" spans="1:12" x14ac:dyDescent="0.25">
      <c r="A5" s="5">
        <v>1791251237001</v>
      </c>
      <c r="B5" t="s">
        <v>15</v>
      </c>
      <c r="C5" t="s">
        <v>13</v>
      </c>
      <c r="D5" t="s">
        <v>180</v>
      </c>
      <c r="E5">
        <v>1.1020230117912499E+47</v>
      </c>
      <c r="F5" s="1">
        <v>45200.571493055555</v>
      </c>
      <c r="G5" s="2">
        <v>45200</v>
      </c>
      <c r="H5" s="7">
        <v>992678054001</v>
      </c>
      <c r="I5" s="4">
        <v>97.45</v>
      </c>
      <c r="J5" s="4">
        <v>11.91</v>
      </c>
      <c r="K5" s="4">
        <v>111.16</v>
      </c>
    </row>
    <row r="6" spans="1:12" x14ac:dyDescent="0.25">
      <c r="A6" s="5">
        <v>990976643001</v>
      </c>
      <c r="B6" t="s">
        <v>35</v>
      </c>
      <c r="C6" t="s">
        <v>13</v>
      </c>
      <c r="D6" t="s">
        <v>181</v>
      </c>
      <c r="E6">
        <v>2.10202301099097E+47</v>
      </c>
      <c r="F6" s="1">
        <v>45201.44599537037</v>
      </c>
      <c r="G6" s="2">
        <v>45201</v>
      </c>
      <c r="H6" s="7">
        <v>992678054001</v>
      </c>
      <c r="I6" s="4">
        <v>3.48</v>
      </c>
      <c r="J6" s="4">
        <v>0.42</v>
      </c>
      <c r="K6" s="4">
        <v>3.9</v>
      </c>
    </row>
    <row r="7" spans="1:12" x14ac:dyDescent="0.25">
      <c r="A7" s="5">
        <v>993074659001</v>
      </c>
      <c r="B7" t="s">
        <v>78</v>
      </c>
      <c r="C7" t="s">
        <v>13</v>
      </c>
      <c r="D7" t="s">
        <v>182</v>
      </c>
      <c r="E7">
        <v>2.10202301099307E+47</v>
      </c>
      <c r="F7" s="1">
        <v>45201.461921296293</v>
      </c>
      <c r="G7" s="2">
        <v>45201</v>
      </c>
      <c r="H7" s="7">
        <v>992678054001</v>
      </c>
      <c r="I7" s="4">
        <v>1.79</v>
      </c>
      <c r="J7" s="4">
        <v>0.21</v>
      </c>
      <c r="K7" s="4">
        <v>2</v>
      </c>
    </row>
    <row r="8" spans="1:12" x14ac:dyDescent="0.25">
      <c r="A8" s="5">
        <v>992378395001</v>
      </c>
      <c r="B8" t="s">
        <v>39</v>
      </c>
      <c r="C8" t="s">
        <v>13</v>
      </c>
      <c r="D8" t="s">
        <v>183</v>
      </c>
      <c r="E8">
        <v>4.10202301099237E+47</v>
      </c>
      <c r="F8" s="1">
        <v>45203.452349537038</v>
      </c>
      <c r="G8" s="2">
        <v>45203</v>
      </c>
      <c r="H8" s="7">
        <v>992678054001</v>
      </c>
      <c r="I8" s="4">
        <v>8.93</v>
      </c>
      <c r="J8" s="4">
        <v>1.07</v>
      </c>
      <c r="K8" s="4">
        <v>10</v>
      </c>
    </row>
    <row r="9" spans="1:12" x14ac:dyDescent="0.25">
      <c r="A9" s="5">
        <v>993366686001</v>
      </c>
      <c r="B9" t="s">
        <v>184</v>
      </c>
      <c r="C9" t="s">
        <v>13</v>
      </c>
      <c r="D9" t="s">
        <v>185</v>
      </c>
      <c r="E9">
        <v>4.1020230109933598E+47</v>
      </c>
      <c r="F9" s="1">
        <v>45203.742268518516</v>
      </c>
      <c r="G9" s="2">
        <v>45203</v>
      </c>
      <c r="H9" s="7">
        <v>992678054001</v>
      </c>
      <c r="I9" s="4">
        <v>5.6</v>
      </c>
      <c r="J9" s="4">
        <v>0.67</v>
      </c>
      <c r="K9" s="4">
        <v>6.27</v>
      </c>
    </row>
    <row r="10" spans="1:12" x14ac:dyDescent="0.25">
      <c r="A10" s="5">
        <v>968599020001</v>
      </c>
      <c r="B10" t="s">
        <v>45</v>
      </c>
      <c r="C10" t="s">
        <v>13</v>
      </c>
      <c r="D10" t="s">
        <v>186</v>
      </c>
      <c r="E10">
        <v>5.1020230109685901E+47</v>
      </c>
      <c r="F10" s="1">
        <v>45208.734849537039</v>
      </c>
      <c r="G10" s="2">
        <v>45204</v>
      </c>
      <c r="H10" s="7">
        <v>992678054001</v>
      </c>
      <c r="I10" s="4">
        <v>8.5399999999999991</v>
      </c>
      <c r="J10" s="4">
        <v>0</v>
      </c>
      <c r="K10" s="4">
        <v>8.5399999999999991</v>
      </c>
    </row>
    <row r="11" spans="1:12" x14ac:dyDescent="0.25">
      <c r="A11" s="5">
        <v>968599020001</v>
      </c>
      <c r="B11" t="s">
        <v>45</v>
      </c>
      <c r="C11" t="s">
        <v>13</v>
      </c>
      <c r="D11" t="s">
        <v>187</v>
      </c>
      <c r="E11">
        <v>5.1020230109685901E+47</v>
      </c>
      <c r="F11" s="1">
        <v>45208.734849537039</v>
      </c>
      <c r="G11" s="2">
        <v>45204</v>
      </c>
      <c r="H11" s="7">
        <v>992678054001</v>
      </c>
      <c r="I11" s="4">
        <v>9.25</v>
      </c>
      <c r="J11" s="4">
        <v>0</v>
      </c>
      <c r="K11" s="4">
        <v>9.25</v>
      </c>
    </row>
    <row r="12" spans="1:12" x14ac:dyDescent="0.25">
      <c r="A12" s="5">
        <v>968599020001</v>
      </c>
      <c r="B12" t="s">
        <v>45</v>
      </c>
      <c r="C12" t="s">
        <v>13</v>
      </c>
      <c r="D12" t="s">
        <v>188</v>
      </c>
      <c r="E12">
        <v>5.1020230109685901E+47</v>
      </c>
      <c r="F12" s="1">
        <v>45208.734837962962</v>
      </c>
      <c r="G12" s="2">
        <v>45204</v>
      </c>
      <c r="H12" s="7">
        <v>992678054001</v>
      </c>
      <c r="I12" s="4">
        <v>240.2</v>
      </c>
      <c r="J12" s="4">
        <v>0</v>
      </c>
      <c r="K12" s="4">
        <v>240.2</v>
      </c>
    </row>
    <row r="13" spans="1:12" x14ac:dyDescent="0.25">
      <c r="A13" s="5">
        <v>968599020001</v>
      </c>
      <c r="B13" t="s">
        <v>45</v>
      </c>
      <c r="C13" t="s">
        <v>13</v>
      </c>
      <c r="D13" t="s">
        <v>189</v>
      </c>
      <c r="E13">
        <v>5.1020230109685901E+47</v>
      </c>
      <c r="F13" s="1">
        <v>45208.734166666669</v>
      </c>
      <c r="G13" s="2">
        <v>45204</v>
      </c>
      <c r="H13" s="7">
        <v>992678054001</v>
      </c>
      <c r="I13" s="4">
        <v>69.17</v>
      </c>
      <c r="J13" s="4">
        <v>0</v>
      </c>
      <c r="K13" s="4">
        <v>69.17</v>
      </c>
    </row>
    <row r="14" spans="1:12" x14ac:dyDescent="0.25">
      <c r="A14" s="5">
        <v>968599020001</v>
      </c>
      <c r="B14" t="s">
        <v>45</v>
      </c>
      <c r="C14" t="s">
        <v>13</v>
      </c>
      <c r="D14" t="s">
        <v>190</v>
      </c>
      <c r="E14">
        <v>5.1020230109685901E+47</v>
      </c>
      <c r="F14" s="1">
        <v>45208.734097222223</v>
      </c>
      <c r="G14" s="2">
        <v>45204</v>
      </c>
      <c r="H14" s="7">
        <v>992678054001</v>
      </c>
      <c r="I14" s="4">
        <v>335.22</v>
      </c>
      <c r="J14" s="4">
        <v>0</v>
      </c>
      <c r="K14" s="4">
        <v>335.22</v>
      </c>
    </row>
    <row r="15" spans="1:12" x14ac:dyDescent="0.25">
      <c r="A15" s="5">
        <v>968599020001</v>
      </c>
      <c r="B15" t="s">
        <v>45</v>
      </c>
      <c r="C15" t="s">
        <v>13</v>
      </c>
      <c r="D15" t="s">
        <v>191</v>
      </c>
      <c r="E15">
        <v>5.1020230109685901E+47</v>
      </c>
      <c r="F15" s="1">
        <v>45208.733634259261</v>
      </c>
      <c r="G15" s="2">
        <v>45204</v>
      </c>
      <c r="H15" s="7">
        <v>992678054001</v>
      </c>
      <c r="I15" s="4">
        <v>322.66000000000003</v>
      </c>
      <c r="J15" s="4">
        <v>0</v>
      </c>
      <c r="K15" s="4">
        <v>322.66000000000003</v>
      </c>
    </row>
    <row r="16" spans="1:12" x14ac:dyDescent="0.25">
      <c r="A16" s="5">
        <v>190072002001</v>
      </c>
      <c r="B16" t="s">
        <v>192</v>
      </c>
      <c r="C16" t="s">
        <v>13</v>
      </c>
      <c r="D16" t="s">
        <v>193</v>
      </c>
      <c r="E16">
        <v>5.1020230101900701E+47</v>
      </c>
      <c r="F16" s="1">
        <v>45204.807650462964</v>
      </c>
      <c r="G16" s="2">
        <v>45204</v>
      </c>
      <c r="H16" s="7">
        <v>992678054001</v>
      </c>
      <c r="I16" s="4">
        <v>2.0699999999999998</v>
      </c>
      <c r="J16" s="4">
        <v>0.25</v>
      </c>
      <c r="K16" s="4">
        <v>2.3199999999999998</v>
      </c>
    </row>
    <row r="17" spans="1:11" x14ac:dyDescent="0.25">
      <c r="A17" s="5">
        <v>993074659001</v>
      </c>
      <c r="B17" t="s">
        <v>78</v>
      </c>
      <c r="C17" t="s">
        <v>13</v>
      </c>
      <c r="D17" t="s">
        <v>194</v>
      </c>
      <c r="E17">
        <v>5.1020230109930702E+47</v>
      </c>
      <c r="F17" s="1">
        <v>45204.467615740738</v>
      </c>
      <c r="G17" s="2">
        <v>45204</v>
      </c>
      <c r="H17" s="7">
        <v>992678054001</v>
      </c>
      <c r="I17" s="4">
        <v>1.79</v>
      </c>
      <c r="J17" s="4">
        <v>0.21</v>
      </c>
      <c r="K17" s="4">
        <v>2</v>
      </c>
    </row>
    <row r="18" spans="1:11" x14ac:dyDescent="0.25">
      <c r="A18" s="5">
        <v>1791310063001</v>
      </c>
      <c r="B18" t="s">
        <v>24</v>
      </c>
      <c r="C18" t="s">
        <v>13</v>
      </c>
      <c r="D18" t="s">
        <v>195</v>
      </c>
      <c r="E18">
        <v>5.1020230117913104E+47</v>
      </c>
      <c r="F18" s="1">
        <v>45209.767708333333</v>
      </c>
      <c r="G18" s="2">
        <v>45204</v>
      </c>
      <c r="H18" s="7">
        <v>992678054001</v>
      </c>
      <c r="I18" s="4">
        <v>7.99</v>
      </c>
      <c r="J18" s="4">
        <v>0.96</v>
      </c>
      <c r="K18" s="4">
        <v>8.9499999999999993</v>
      </c>
    </row>
    <row r="19" spans="1:11" x14ac:dyDescent="0.25">
      <c r="A19" s="5">
        <v>991331859001</v>
      </c>
      <c r="B19" t="s">
        <v>150</v>
      </c>
      <c r="C19" t="s">
        <v>13</v>
      </c>
      <c r="D19" t="s">
        <v>196</v>
      </c>
      <c r="E19">
        <v>6.10202301099133E+47</v>
      </c>
      <c r="F19" s="1">
        <v>45205.490405092591</v>
      </c>
      <c r="G19" s="2">
        <v>45205</v>
      </c>
      <c r="H19" s="7">
        <v>992678054001</v>
      </c>
      <c r="I19" s="4">
        <v>17.86</v>
      </c>
      <c r="J19" s="4">
        <v>2.14</v>
      </c>
      <c r="K19" s="4">
        <v>20</v>
      </c>
    </row>
    <row r="20" spans="1:11" x14ac:dyDescent="0.25">
      <c r="A20" s="5">
        <v>1790041220001</v>
      </c>
      <c r="B20" t="s">
        <v>28</v>
      </c>
      <c r="C20" t="s">
        <v>13</v>
      </c>
      <c r="D20" t="s">
        <v>197</v>
      </c>
      <c r="E20">
        <v>6.1020230117900399E+47</v>
      </c>
      <c r="F20" s="1">
        <v>45205.534224537034</v>
      </c>
      <c r="G20" s="2">
        <v>45205</v>
      </c>
      <c r="H20" s="7">
        <v>992678054001</v>
      </c>
      <c r="I20" s="4">
        <v>8.09</v>
      </c>
      <c r="J20" s="4">
        <v>0.97</v>
      </c>
      <c r="K20" s="4">
        <v>9.06</v>
      </c>
    </row>
    <row r="21" spans="1:11" x14ac:dyDescent="0.25">
      <c r="A21" s="5">
        <v>1791256115001</v>
      </c>
      <c r="B21" t="s">
        <v>37</v>
      </c>
      <c r="C21" t="s">
        <v>13</v>
      </c>
      <c r="D21" t="s">
        <v>198</v>
      </c>
      <c r="E21">
        <v>8.1020230117912505E+47</v>
      </c>
      <c r="F21" s="1">
        <v>45207.293379629627</v>
      </c>
      <c r="G21" s="2">
        <v>45207</v>
      </c>
      <c r="H21" s="7">
        <v>992678054001</v>
      </c>
      <c r="I21" s="4">
        <v>50</v>
      </c>
      <c r="J21" s="4">
        <v>6</v>
      </c>
      <c r="K21" s="4">
        <v>56</v>
      </c>
    </row>
    <row r="22" spans="1:11" x14ac:dyDescent="0.25">
      <c r="A22" s="5">
        <v>992411686001</v>
      </c>
      <c r="B22" t="s">
        <v>199</v>
      </c>
      <c r="C22" t="s">
        <v>13</v>
      </c>
      <c r="D22" t="s">
        <v>200</v>
      </c>
      <c r="E22">
        <v>1.0102023010992399E+48</v>
      </c>
      <c r="F22" s="1">
        <v>45209.406504629631</v>
      </c>
      <c r="G22" s="2">
        <v>45209</v>
      </c>
      <c r="H22" s="7">
        <v>992678054001</v>
      </c>
      <c r="I22" s="4">
        <v>73.069999999999993</v>
      </c>
      <c r="J22" s="4">
        <v>8.77</v>
      </c>
      <c r="K22" s="4">
        <v>81.84</v>
      </c>
    </row>
    <row r="23" spans="1:11" x14ac:dyDescent="0.25">
      <c r="A23" s="5">
        <v>992186070001</v>
      </c>
      <c r="B23" t="s">
        <v>201</v>
      </c>
      <c r="C23" t="s">
        <v>13</v>
      </c>
      <c r="D23" t="s">
        <v>202</v>
      </c>
      <c r="E23">
        <v>1.0102023010992099E+48</v>
      </c>
      <c r="F23" s="1">
        <v>45209.983668981484</v>
      </c>
      <c r="G23" s="2">
        <v>45209</v>
      </c>
      <c r="H23" s="7">
        <v>992678054001</v>
      </c>
      <c r="I23" s="4">
        <v>50.17</v>
      </c>
      <c r="J23" s="4">
        <v>6.02</v>
      </c>
      <c r="K23" s="4">
        <v>56.19</v>
      </c>
    </row>
    <row r="24" spans="1:11" x14ac:dyDescent="0.25">
      <c r="A24" s="5">
        <v>991450009001</v>
      </c>
      <c r="B24" t="s">
        <v>48</v>
      </c>
      <c r="C24" t="s">
        <v>13</v>
      </c>
      <c r="D24" t="s">
        <v>203</v>
      </c>
      <c r="E24">
        <v>1.1102023010991401E+48</v>
      </c>
      <c r="F24" s="1">
        <v>45210.915995370371</v>
      </c>
      <c r="G24" s="2">
        <v>45210</v>
      </c>
      <c r="H24" s="7">
        <v>992678054001</v>
      </c>
      <c r="I24" s="4">
        <v>24.1</v>
      </c>
      <c r="J24" s="4">
        <v>0.01</v>
      </c>
      <c r="K24" s="4">
        <v>24.11</v>
      </c>
    </row>
    <row r="25" spans="1:11" x14ac:dyDescent="0.25">
      <c r="A25" s="5">
        <v>991450009001</v>
      </c>
      <c r="B25" t="s">
        <v>48</v>
      </c>
      <c r="C25" t="s">
        <v>13</v>
      </c>
      <c r="D25" t="s">
        <v>204</v>
      </c>
      <c r="E25">
        <v>1.1102023010991401E+48</v>
      </c>
      <c r="F25" s="1">
        <v>45210.91605324074</v>
      </c>
      <c r="G25" s="2">
        <v>45210</v>
      </c>
      <c r="H25" s="7">
        <v>992678054001</v>
      </c>
      <c r="I25" s="4">
        <v>14.13</v>
      </c>
      <c r="J25" s="4">
        <v>0.01</v>
      </c>
      <c r="K25" s="4">
        <v>14.14</v>
      </c>
    </row>
    <row r="26" spans="1:11" x14ac:dyDescent="0.25">
      <c r="A26" s="5">
        <v>991450009001</v>
      </c>
      <c r="B26" t="s">
        <v>48</v>
      </c>
      <c r="C26" t="s">
        <v>13</v>
      </c>
      <c r="D26" t="s">
        <v>205</v>
      </c>
      <c r="E26">
        <v>1.1102023010991401E+48</v>
      </c>
      <c r="F26" s="1">
        <v>45210.943576388891</v>
      </c>
      <c r="G26" s="2">
        <v>45210</v>
      </c>
      <c r="H26" s="7">
        <v>992678054001</v>
      </c>
      <c r="I26" s="4">
        <v>552.32000000000005</v>
      </c>
      <c r="J26" s="4">
        <v>1.36</v>
      </c>
      <c r="K26" s="4">
        <v>553.67999999999995</v>
      </c>
    </row>
    <row r="27" spans="1:11" x14ac:dyDescent="0.25">
      <c r="A27" s="5">
        <v>991450009001</v>
      </c>
      <c r="B27" t="s">
        <v>48</v>
      </c>
      <c r="C27" t="s">
        <v>13</v>
      </c>
      <c r="D27" t="s">
        <v>206</v>
      </c>
      <c r="E27">
        <v>1.1102023010991401E+48</v>
      </c>
      <c r="F27" s="1">
        <v>45210.952962962961</v>
      </c>
      <c r="G27" s="2">
        <v>45210</v>
      </c>
      <c r="H27" s="7">
        <v>992678054001</v>
      </c>
      <c r="I27" s="4">
        <v>4.1500000000000004</v>
      </c>
      <c r="J27" s="4">
        <v>0.01</v>
      </c>
      <c r="K27" s="4">
        <v>4.16</v>
      </c>
    </row>
    <row r="28" spans="1:11" x14ac:dyDescent="0.25">
      <c r="A28" s="5">
        <v>991450009001</v>
      </c>
      <c r="B28" t="s">
        <v>48</v>
      </c>
      <c r="C28" t="s">
        <v>13</v>
      </c>
      <c r="D28" t="s">
        <v>207</v>
      </c>
      <c r="E28">
        <v>1.1102023010991401E+48</v>
      </c>
      <c r="F28" s="1">
        <v>45210.937256944446</v>
      </c>
      <c r="G28" s="2">
        <v>45210</v>
      </c>
      <c r="H28" s="7">
        <v>992678054001</v>
      </c>
      <c r="I28" s="4">
        <v>92.71</v>
      </c>
      <c r="J28" s="4">
        <v>0.01</v>
      </c>
      <c r="K28" s="4">
        <v>92.72</v>
      </c>
    </row>
    <row r="29" spans="1:11" x14ac:dyDescent="0.25">
      <c r="A29" s="5">
        <v>991450009001</v>
      </c>
      <c r="B29" t="s">
        <v>48</v>
      </c>
      <c r="C29" t="s">
        <v>13</v>
      </c>
      <c r="D29" t="s">
        <v>208</v>
      </c>
      <c r="E29">
        <v>1.1102023010991401E+48</v>
      </c>
      <c r="F29" s="1">
        <v>45210.951817129629</v>
      </c>
      <c r="G29" s="2">
        <v>45210</v>
      </c>
      <c r="H29" s="7">
        <v>992678054001</v>
      </c>
      <c r="I29" s="4">
        <v>2.73</v>
      </c>
      <c r="J29" s="4">
        <v>0.01</v>
      </c>
      <c r="K29" s="4">
        <v>2.74</v>
      </c>
    </row>
    <row r="30" spans="1:11" x14ac:dyDescent="0.25">
      <c r="A30" s="5">
        <v>930717152001</v>
      </c>
      <c r="B30" t="s">
        <v>109</v>
      </c>
      <c r="C30" t="s">
        <v>13</v>
      </c>
      <c r="D30" t="s">
        <v>209</v>
      </c>
      <c r="E30">
        <v>1.11020230109307E+48</v>
      </c>
      <c r="F30" s="1">
        <v>45210.44363425926</v>
      </c>
      <c r="G30" s="2">
        <v>45210</v>
      </c>
      <c r="H30" s="7">
        <v>992678054001</v>
      </c>
      <c r="I30" s="4">
        <v>34.56</v>
      </c>
      <c r="J30" s="4">
        <v>4.1500000000000004</v>
      </c>
      <c r="K30" s="4">
        <v>38.71</v>
      </c>
    </row>
    <row r="31" spans="1:11" x14ac:dyDescent="0.25">
      <c r="A31" s="5">
        <v>992378395001</v>
      </c>
      <c r="B31" t="s">
        <v>39</v>
      </c>
      <c r="C31" t="s">
        <v>13</v>
      </c>
      <c r="D31" t="s">
        <v>210</v>
      </c>
      <c r="E31">
        <v>1.2102023010992301E+48</v>
      </c>
      <c r="F31" s="1">
        <v>45211.553738425922</v>
      </c>
      <c r="G31" s="2">
        <v>45211</v>
      </c>
      <c r="H31" s="7">
        <v>992678054001</v>
      </c>
      <c r="I31" s="4">
        <v>13.39</v>
      </c>
      <c r="J31" s="4">
        <v>1.61</v>
      </c>
      <c r="K31" s="4">
        <v>15</v>
      </c>
    </row>
    <row r="32" spans="1:11" x14ac:dyDescent="0.25">
      <c r="A32" s="5">
        <v>992378395001</v>
      </c>
      <c r="B32" t="s">
        <v>39</v>
      </c>
      <c r="C32" t="s">
        <v>13</v>
      </c>
      <c r="D32" t="s">
        <v>211</v>
      </c>
      <c r="E32">
        <v>1.2102023010992301E+48</v>
      </c>
      <c r="F32" s="1">
        <v>45211.553784722222</v>
      </c>
      <c r="G32" s="2">
        <v>45211</v>
      </c>
      <c r="H32" s="7">
        <v>992678054001</v>
      </c>
      <c r="I32" s="4">
        <v>11.61</v>
      </c>
      <c r="J32" s="4">
        <v>1.39</v>
      </c>
      <c r="K32" s="4">
        <v>13</v>
      </c>
    </row>
    <row r="33" spans="1:11" x14ac:dyDescent="0.25">
      <c r="A33" s="5">
        <v>991280472001</v>
      </c>
      <c r="B33" t="s">
        <v>212</v>
      </c>
      <c r="C33" t="s">
        <v>13</v>
      </c>
      <c r="D33" t="s">
        <v>213</v>
      </c>
      <c r="E33">
        <v>1.21020230109912E+48</v>
      </c>
      <c r="F33" s="1">
        <v>45211.463310185187</v>
      </c>
      <c r="G33" s="2">
        <v>45211</v>
      </c>
      <c r="H33" s="7">
        <v>992678054001</v>
      </c>
      <c r="I33" s="4">
        <v>2.23</v>
      </c>
      <c r="J33" s="4">
        <v>0.27</v>
      </c>
      <c r="K33" s="4">
        <v>2.5</v>
      </c>
    </row>
    <row r="34" spans="1:11" x14ac:dyDescent="0.25">
      <c r="A34" s="5">
        <v>1791768892001</v>
      </c>
      <c r="B34" t="s">
        <v>61</v>
      </c>
      <c r="C34" t="s">
        <v>13</v>
      </c>
      <c r="D34" t="s">
        <v>214</v>
      </c>
      <c r="E34">
        <v>1.21020230117917E+48</v>
      </c>
      <c r="F34" s="1">
        <v>45211.501458333332</v>
      </c>
      <c r="G34" s="2">
        <v>45211</v>
      </c>
      <c r="H34" s="7">
        <v>992678054001</v>
      </c>
      <c r="I34" s="4">
        <v>265</v>
      </c>
      <c r="J34" s="4">
        <v>31.8</v>
      </c>
      <c r="K34" s="4">
        <v>296.8</v>
      </c>
    </row>
    <row r="35" spans="1:11" x14ac:dyDescent="0.25">
      <c r="A35" s="5">
        <v>1791768892001</v>
      </c>
      <c r="B35" t="s">
        <v>61</v>
      </c>
      <c r="C35" t="s">
        <v>13</v>
      </c>
      <c r="D35" t="s">
        <v>215</v>
      </c>
      <c r="E35">
        <v>1.21020230117917E+48</v>
      </c>
      <c r="F35" s="1">
        <v>45211.500555555554</v>
      </c>
      <c r="G35" s="2">
        <v>45211</v>
      </c>
      <c r="H35" s="7">
        <v>992678054001</v>
      </c>
      <c r="I35" s="4">
        <v>1060</v>
      </c>
      <c r="J35" s="4">
        <v>0</v>
      </c>
      <c r="K35" s="4">
        <v>1060</v>
      </c>
    </row>
    <row r="36" spans="1:11" x14ac:dyDescent="0.25">
      <c r="A36" s="5">
        <v>913523296001</v>
      </c>
      <c r="B36" t="s">
        <v>66</v>
      </c>
      <c r="C36" t="s">
        <v>13</v>
      </c>
      <c r="D36" t="s">
        <v>216</v>
      </c>
      <c r="E36">
        <v>1.2102023010913499E+48</v>
      </c>
      <c r="F36" s="1">
        <v>45211.508692129632</v>
      </c>
      <c r="G36" s="2">
        <v>45211</v>
      </c>
      <c r="H36" s="7">
        <v>992678054001</v>
      </c>
      <c r="I36" s="4">
        <v>991.57</v>
      </c>
      <c r="J36" s="4">
        <v>118.99</v>
      </c>
      <c r="K36" s="4">
        <v>1110.56</v>
      </c>
    </row>
    <row r="37" spans="1:11" x14ac:dyDescent="0.25">
      <c r="A37" s="5">
        <v>992717041001</v>
      </c>
      <c r="B37" t="s">
        <v>33</v>
      </c>
      <c r="C37" t="s">
        <v>13</v>
      </c>
      <c r="D37" t="s">
        <v>217</v>
      </c>
      <c r="E37">
        <v>1.3102023010992701E+48</v>
      </c>
      <c r="F37" s="1">
        <v>45212.342453703706</v>
      </c>
      <c r="G37" s="2">
        <v>45212</v>
      </c>
      <c r="H37" s="7">
        <v>992678054001</v>
      </c>
      <c r="I37" s="4">
        <v>149.69999999999999</v>
      </c>
      <c r="J37" s="4">
        <v>17.96</v>
      </c>
      <c r="K37" s="4">
        <v>167.66</v>
      </c>
    </row>
    <row r="38" spans="1:11" x14ac:dyDescent="0.25">
      <c r="A38" s="5">
        <v>912845260001</v>
      </c>
      <c r="B38" t="s">
        <v>145</v>
      </c>
      <c r="C38" t="s">
        <v>13</v>
      </c>
      <c r="D38" t="s">
        <v>218</v>
      </c>
      <c r="E38">
        <v>1.3102023010912799E+48</v>
      </c>
      <c r="F38" s="1">
        <v>45212.355081018519</v>
      </c>
      <c r="G38" s="2">
        <v>45212</v>
      </c>
      <c r="H38" s="7">
        <v>992678054001</v>
      </c>
      <c r="I38" s="4">
        <v>6.29</v>
      </c>
      <c r="J38" s="4">
        <v>0.75</v>
      </c>
      <c r="K38" s="4">
        <v>7.04</v>
      </c>
    </row>
    <row r="39" spans="1:11" x14ac:dyDescent="0.25">
      <c r="A39" s="5">
        <v>926561598001</v>
      </c>
      <c r="B39" t="s">
        <v>219</v>
      </c>
      <c r="C39" t="s">
        <v>13</v>
      </c>
      <c r="D39" t="s">
        <v>220</v>
      </c>
      <c r="E39">
        <v>1.6102023010926501E+48</v>
      </c>
      <c r="F39" s="1">
        <v>45215.615243055552</v>
      </c>
      <c r="G39" s="2">
        <v>45215</v>
      </c>
      <c r="H39" s="7">
        <v>992678054001</v>
      </c>
      <c r="I39" s="4">
        <v>6.6</v>
      </c>
      <c r="J39" s="4">
        <v>0</v>
      </c>
      <c r="K39" s="4">
        <v>6.6</v>
      </c>
    </row>
    <row r="40" spans="1:11" x14ac:dyDescent="0.25">
      <c r="A40" s="5">
        <v>926561598001</v>
      </c>
      <c r="B40" t="s">
        <v>219</v>
      </c>
      <c r="C40" t="s">
        <v>13</v>
      </c>
      <c r="D40" t="s">
        <v>221</v>
      </c>
      <c r="E40">
        <v>1.7102023010926499E+48</v>
      </c>
      <c r="F40" s="1">
        <v>45216.353796296295</v>
      </c>
      <c r="G40" s="2">
        <v>45216</v>
      </c>
      <c r="H40" s="7">
        <v>992678054001</v>
      </c>
      <c r="I40" s="4">
        <v>1.4</v>
      </c>
      <c r="J40" s="4">
        <v>0</v>
      </c>
      <c r="K40" s="4">
        <v>1.4</v>
      </c>
    </row>
    <row r="41" spans="1:11" x14ac:dyDescent="0.25">
      <c r="A41" s="5">
        <v>926561598001</v>
      </c>
      <c r="B41" t="s">
        <v>219</v>
      </c>
      <c r="C41" t="s">
        <v>13</v>
      </c>
      <c r="D41" t="s">
        <v>222</v>
      </c>
      <c r="E41">
        <v>1.7102023010926499E+48</v>
      </c>
      <c r="F41" s="1">
        <v>45216.352731481478</v>
      </c>
      <c r="G41" s="2">
        <v>45216</v>
      </c>
      <c r="H41" s="7">
        <v>992678054001</v>
      </c>
      <c r="I41" s="4">
        <v>8.9</v>
      </c>
      <c r="J41" s="4">
        <v>0</v>
      </c>
      <c r="K41" s="4">
        <v>8.9</v>
      </c>
    </row>
    <row r="42" spans="1:11" x14ac:dyDescent="0.25">
      <c r="A42" s="5">
        <v>992378395001</v>
      </c>
      <c r="B42" t="s">
        <v>39</v>
      </c>
      <c r="C42" t="s">
        <v>13</v>
      </c>
      <c r="D42" t="s">
        <v>223</v>
      </c>
      <c r="E42">
        <v>1.8102023010992299E+48</v>
      </c>
      <c r="F42" s="1">
        <v>45217.566250000003</v>
      </c>
      <c r="G42" s="2">
        <v>45217</v>
      </c>
      <c r="H42" s="7">
        <v>992678054001</v>
      </c>
      <c r="I42" s="4">
        <v>11.61</v>
      </c>
      <c r="J42" s="4">
        <v>1.39</v>
      </c>
      <c r="K42" s="4">
        <v>13</v>
      </c>
    </row>
    <row r="43" spans="1:11" x14ac:dyDescent="0.25">
      <c r="A43" s="5">
        <v>992378395001</v>
      </c>
      <c r="B43" t="s">
        <v>39</v>
      </c>
      <c r="C43" t="s">
        <v>13</v>
      </c>
      <c r="D43" t="s">
        <v>224</v>
      </c>
      <c r="E43">
        <v>1.8102023010992299E+48</v>
      </c>
      <c r="F43" s="1">
        <v>45217.566307870373</v>
      </c>
      <c r="G43" s="2">
        <v>45217</v>
      </c>
      <c r="H43" s="7">
        <v>992678054001</v>
      </c>
      <c r="I43" s="4">
        <v>13.39</v>
      </c>
      <c r="J43" s="4">
        <v>1.61</v>
      </c>
      <c r="K43" s="4">
        <v>15</v>
      </c>
    </row>
    <row r="44" spans="1:11" x14ac:dyDescent="0.25">
      <c r="A44" s="5">
        <v>913989406001</v>
      </c>
      <c r="B44" t="s">
        <v>72</v>
      </c>
      <c r="C44" t="s">
        <v>13</v>
      </c>
      <c r="D44" t="s">
        <v>225</v>
      </c>
      <c r="E44">
        <v>1.8102023010913899E+48</v>
      </c>
      <c r="F44" s="1">
        <v>45220.699328703704</v>
      </c>
      <c r="G44" s="2">
        <v>45217</v>
      </c>
      <c r="H44" s="7">
        <v>992678054001</v>
      </c>
      <c r="I44" s="4">
        <v>1.1000000000000001</v>
      </c>
      <c r="J44" s="4">
        <v>0.13</v>
      </c>
      <c r="K44" s="4">
        <v>1.23</v>
      </c>
    </row>
    <row r="45" spans="1:11" x14ac:dyDescent="0.25">
      <c r="A45" s="5">
        <v>930717152001</v>
      </c>
      <c r="B45" t="s">
        <v>109</v>
      </c>
      <c r="C45" t="s">
        <v>13</v>
      </c>
      <c r="D45" t="s">
        <v>226</v>
      </c>
      <c r="E45">
        <v>1.91020230109307E+48</v>
      </c>
      <c r="F45" s="1">
        <v>45218.642233796294</v>
      </c>
      <c r="G45" s="2">
        <v>45218</v>
      </c>
      <c r="H45" s="7">
        <v>992678054001</v>
      </c>
      <c r="I45" s="4">
        <v>82.65</v>
      </c>
      <c r="J45" s="4">
        <v>9.92</v>
      </c>
      <c r="K45" s="4">
        <v>92.57</v>
      </c>
    </row>
    <row r="46" spans="1:11" x14ac:dyDescent="0.25">
      <c r="A46" s="5">
        <v>908514441001</v>
      </c>
      <c r="B46" t="s">
        <v>227</v>
      </c>
      <c r="C46" t="s">
        <v>13</v>
      </c>
      <c r="D46" t="s">
        <v>228</v>
      </c>
      <c r="E46">
        <v>1.91020230109085E+48</v>
      </c>
      <c r="F46" s="1">
        <v>45218.254247685189</v>
      </c>
      <c r="G46" s="2">
        <v>45218</v>
      </c>
      <c r="H46" s="7">
        <v>992678054001</v>
      </c>
      <c r="I46" s="4">
        <v>278.20999999999998</v>
      </c>
      <c r="J46" s="4">
        <v>0</v>
      </c>
      <c r="K46" s="4">
        <v>278.20999999999998</v>
      </c>
    </row>
    <row r="47" spans="1:11" x14ac:dyDescent="0.25">
      <c r="A47" s="5">
        <v>992560754001</v>
      </c>
      <c r="B47" t="s">
        <v>229</v>
      </c>
      <c r="C47" t="s">
        <v>13</v>
      </c>
      <c r="D47" t="s">
        <v>230</v>
      </c>
      <c r="E47">
        <v>1.9102023010992501E+48</v>
      </c>
      <c r="F47" s="1">
        <v>45218.816805555558</v>
      </c>
      <c r="G47" s="2">
        <v>45218</v>
      </c>
      <c r="H47" s="7">
        <v>992678054001</v>
      </c>
      <c r="I47" s="4">
        <v>23.72</v>
      </c>
      <c r="J47" s="4">
        <v>2.85</v>
      </c>
      <c r="K47" s="4">
        <v>26.57</v>
      </c>
    </row>
    <row r="48" spans="1:11" x14ac:dyDescent="0.25">
      <c r="A48" s="5">
        <v>993366686001</v>
      </c>
      <c r="B48" t="s">
        <v>184</v>
      </c>
      <c r="C48" t="s">
        <v>13</v>
      </c>
      <c r="D48" t="s">
        <v>231</v>
      </c>
      <c r="E48">
        <v>2.1102023010993301E+48</v>
      </c>
      <c r="F48" s="1">
        <v>45220.565532407411</v>
      </c>
      <c r="G48" s="2">
        <v>45220</v>
      </c>
      <c r="H48" s="7">
        <v>992678054001</v>
      </c>
      <c r="I48" s="4">
        <v>8.39</v>
      </c>
      <c r="J48" s="4">
        <v>1.01</v>
      </c>
      <c r="K48" s="4">
        <v>9.4</v>
      </c>
    </row>
    <row r="49" spans="1:11" x14ac:dyDescent="0.25">
      <c r="A49" s="5">
        <v>991331859001</v>
      </c>
      <c r="B49" t="s">
        <v>150</v>
      </c>
      <c r="C49" t="s">
        <v>13</v>
      </c>
      <c r="D49" t="s">
        <v>232</v>
      </c>
      <c r="E49">
        <v>2.3102023010991301E+48</v>
      </c>
      <c r="F49" s="1">
        <v>45223.393599537034</v>
      </c>
      <c r="G49" s="2">
        <v>45222</v>
      </c>
      <c r="H49" s="7">
        <v>992678054001</v>
      </c>
      <c r="I49" s="4">
        <v>13.39</v>
      </c>
      <c r="J49" s="4">
        <v>1.61</v>
      </c>
      <c r="K49" s="4">
        <v>15</v>
      </c>
    </row>
    <row r="50" spans="1:11" x14ac:dyDescent="0.25">
      <c r="A50" s="5">
        <v>926561598001</v>
      </c>
      <c r="B50" t="s">
        <v>219</v>
      </c>
      <c r="C50" t="s">
        <v>13</v>
      </c>
      <c r="D50" t="s">
        <v>233</v>
      </c>
      <c r="E50">
        <v>2.3102023010926501E+48</v>
      </c>
      <c r="F50" s="1">
        <v>45222.619872685187</v>
      </c>
      <c r="G50" s="2">
        <v>45222</v>
      </c>
      <c r="H50" s="7">
        <v>992678054001</v>
      </c>
      <c r="I50" s="4">
        <v>5.4</v>
      </c>
      <c r="J50" s="4">
        <v>0</v>
      </c>
      <c r="K50" s="4">
        <v>5.4</v>
      </c>
    </row>
    <row r="51" spans="1:11" x14ac:dyDescent="0.25">
      <c r="A51" s="5">
        <v>101518660001</v>
      </c>
      <c r="B51" t="s">
        <v>31</v>
      </c>
      <c r="C51" t="s">
        <v>13</v>
      </c>
      <c r="D51" t="s">
        <v>234</v>
      </c>
      <c r="E51">
        <v>2.4102023010101501E+48</v>
      </c>
      <c r="F51" s="1">
        <v>45223.413541666669</v>
      </c>
      <c r="G51" s="2">
        <v>45223</v>
      </c>
      <c r="H51" s="7">
        <v>992678054001</v>
      </c>
      <c r="I51" s="4">
        <v>8.93</v>
      </c>
      <c r="J51" s="4">
        <v>1.07</v>
      </c>
      <c r="K51" s="4">
        <v>10</v>
      </c>
    </row>
    <row r="52" spans="1:11" x14ac:dyDescent="0.25">
      <c r="A52" s="5">
        <v>992625341001</v>
      </c>
      <c r="B52" t="s">
        <v>92</v>
      </c>
      <c r="C52" t="s">
        <v>13</v>
      </c>
      <c r="D52" t="s">
        <v>235</v>
      </c>
      <c r="E52">
        <v>2.41020230109926E+48</v>
      </c>
      <c r="F52" s="1">
        <v>45223.417824074073</v>
      </c>
      <c r="G52" s="2">
        <v>45223</v>
      </c>
      <c r="H52" s="7">
        <v>992678054001</v>
      </c>
      <c r="I52" s="4">
        <v>5.04</v>
      </c>
      <c r="J52" s="4">
        <v>0.6</v>
      </c>
      <c r="K52" s="4">
        <v>5.64</v>
      </c>
    </row>
    <row r="53" spans="1:11" x14ac:dyDescent="0.25">
      <c r="A53" s="5">
        <v>910447812001</v>
      </c>
      <c r="B53" t="s">
        <v>236</v>
      </c>
      <c r="C53" t="s">
        <v>13</v>
      </c>
      <c r="D53" t="s">
        <v>237</v>
      </c>
      <c r="E53">
        <v>2.51020230109104E+48</v>
      </c>
      <c r="F53" s="1">
        <v>45224.626643518517</v>
      </c>
      <c r="G53" s="2">
        <v>45224</v>
      </c>
      <c r="H53" s="7">
        <v>992678054001</v>
      </c>
      <c r="I53" s="4">
        <v>3.58</v>
      </c>
      <c r="J53" s="4">
        <v>0.43</v>
      </c>
      <c r="K53" s="4">
        <v>4.01</v>
      </c>
    </row>
    <row r="54" spans="1:11" x14ac:dyDescent="0.25">
      <c r="A54" s="5">
        <v>1791768892001</v>
      </c>
      <c r="B54" t="s">
        <v>61</v>
      </c>
      <c r="C54" t="s">
        <v>13</v>
      </c>
      <c r="D54" t="s">
        <v>238</v>
      </c>
      <c r="E54">
        <v>2.5102023011791701E+48</v>
      </c>
      <c r="F54" s="1">
        <v>45224.456863425927</v>
      </c>
      <c r="G54" s="2">
        <v>45224</v>
      </c>
      <c r="H54" s="7">
        <v>992678054001</v>
      </c>
      <c r="I54" s="4">
        <v>265</v>
      </c>
      <c r="J54" s="4">
        <v>31.8</v>
      </c>
      <c r="K54" s="4">
        <v>296.8</v>
      </c>
    </row>
    <row r="55" spans="1:11" x14ac:dyDescent="0.25">
      <c r="A55" s="5">
        <v>1791768892001</v>
      </c>
      <c r="B55" t="s">
        <v>61</v>
      </c>
      <c r="C55" t="s">
        <v>13</v>
      </c>
      <c r="D55" t="s">
        <v>239</v>
      </c>
      <c r="E55">
        <v>2.5102023011791701E+48</v>
      </c>
      <c r="F55" s="1">
        <v>45224.456238425926</v>
      </c>
      <c r="G55" s="2">
        <v>45224</v>
      </c>
      <c r="H55" s="7">
        <v>992678054001</v>
      </c>
      <c r="I55" s="4">
        <v>1060</v>
      </c>
      <c r="J55" s="4">
        <v>0</v>
      </c>
      <c r="K55" s="4">
        <v>1060</v>
      </c>
    </row>
    <row r="56" spans="1:11" x14ac:dyDescent="0.25">
      <c r="A56" s="5">
        <v>1793133843001</v>
      </c>
      <c r="B56" t="s">
        <v>240</v>
      </c>
      <c r="C56" t="s">
        <v>13</v>
      </c>
      <c r="D56" t="s">
        <v>241</v>
      </c>
      <c r="E56">
        <v>2.6102023011793101E+48</v>
      </c>
      <c r="F56" s="1">
        <v>45225.376550925925</v>
      </c>
      <c r="G56" s="2">
        <v>45225</v>
      </c>
      <c r="H56" s="7">
        <v>992678054001</v>
      </c>
      <c r="I56" s="4">
        <v>0.45</v>
      </c>
      <c r="J56" s="4">
        <v>0.05</v>
      </c>
      <c r="K56" s="4">
        <v>0.5</v>
      </c>
    </row>
    <row r="57" spans="1:11" x14ac:dyDescent="0.25">
      <c r="A57" s="5">
        <v>992624337001</v>
      </c>
      <c r="B57" t="s">
        <v>242</v>
      </c>
      <c r="C57" t="s">
        <v>13</v>
      </c>
      <c r="D57" t="s">
        <v>243</v>
      </c>
      <c r="E57">
        <v>2.7102023010992599E+48</v>
      </c>
      <c r="F57" s="1">
        <v>45226.355034722219</v>
      </c>
      <c r="G57" s="2">
        <v>45226</v>
      </c>
      <c r="H57" s="7">
        <v>992678054001</v>
      </c>
      <c r="I57" s="4">
        <v>8.93</v>
      </c>
      <c r="J57" s="4">
        <v>1.07</v>
      </c>
      <c r="K57" s="4">
        <v>10</v>
      </c>
    </row>
    <row r="58" spans="1:11" x14ac:dyDescent="0.25">
      <c r="A58" s="5">
        <v>912845260001</v>
      </c>
      <c r="B58" t="s">
        <v>145</v>
      </c>
      <c r="C58" t="s">
        <v>13</v>
      </c>
      <c r="D58" t="s">
        <v>244</v>
      </c>
      <c r="E58">
        <v>2.71020230109128E+48</v>
      </c>
      <c r="F58" s="1">
        <v>45226.427118055559</v>
      </c>
      <c r="G58" s="2">
        <v>45226</v>
      </c>
      <c r="H58" s="7">
        <v>992678054001</v>
      </c>
      <c r="I58" s="4">
        <v>5.4</v>
      </c>
      <c r="J58" s="4">
        <v>0.65</v>
      </c>
      <c r="K58" s="4">
        <v>6.05</v>
      </c>
    </row>
    <row r="59" spans="1:11" x14ac:dyDescent="0.25">
      <c r="A59" s="5">
        <v>993074659001</v>
      </c>
      <c r="B59" t="s">
        <v>78</v>
      </c>
      <c r="C59" t="s">
        <v>13</v>
      </c>
      <c r="D59" t="s">
        <v>245</v>
      </c>
      <c r="E59">
        <v>3.0102023010992997E+48</v>
      </c>
      <c r="F59" s="1">
        <v>45229.384270833332</v>
      </c>
      <c r="G59" s="2">
        <v>45229</v>
      </c>
      <c r="H59" s="7">
        <v>992678054001</v>
      </c>
      <c r="I59" s="4">
        <v>1.79</v>
      </c>
      <c r="J59" s="4">
        <v>0.21</v>
      </c>
      <c r="K59" s="4">
        <v>2</v>
      </c>
    </row>
    <row r="60" spans="1:11" x14ac:dyDescent="0.25">
      <c r="A60" s="5">
        <v>1315524486001</v>
      </c>
      <c r="B60" t="s">
        <v>86</v>
      </c>
      <c r="C60" t="s">
        <v>13</v>
      </c>
      <c r="D60" t="s">
        <v>246</v>
      </c>
      <c r="E60">
        <v>3.0102023011315497E+48</v>
      </c>
      <c r="F60" s="1">
        <v>45229.379953703705</v>
      </c>
      <c r="G60" s="2">
        <v>45229</v>
      </c>
      <c r="H60" s="7">
        <v>992678054001</v>
      </c>
      <c r="I60" s="4">
        <v>646</v>
      </c>
      <c r="J60" s="4">
        <v>77.52</v>
      </c>
      <c r="K60" s="4">
        <v>723.52</v>
      </c>
    </row>
    <row r="61" spans="1:11" x14ac:dyDescent="0.25">
      <c r="A61" s="5">
        <v>990005737001</v>
      </c>
      <c r="B61" t="s">
        <v>95</v>
      </c>
      <c r="C61" t="s">
        <v>13</v>
      </c>
      <c r="D61" t="s">
        <v>247</v>
      </c>
      <c r="E61">
        <v>3.110202301099E+48</v>
      </c>
      <c r="F61" s="1">
        <v>45230.615960648145</v>
      </c>
      <c r="G61" s="2">
        <v>45230</v>
      </c>
      <c r="H61" s="7">
        <v>992678054001</v>
      </c>
      <c r="I61" s="4">
        <v>0.51</v>
      </c>
      <c r="J61" s="4">
        <v>0.06</v>
      </c>
      <c r="K61" s="4">
        <v>0.56999999999999995</v>
      </c>
    </row>
    <row r="62" spans="1:11" x14ac:dyDescent="0.25">
      <c r="A62" s="5">
        <v>990005737001</v>
      </c>
      <c r="B62" t="s">
        <v>95</v>
      </c>
      <c r="C62" t="s">
        <v>13</v>
      </c>
      <c r="D62" t="s">
        <v>248</v>
      </c>
      <c r="E62">
        <v>3.110202301099E+48</v>
      </c>
      <c r="F62" s="1">
        <v>45230.615960648145</v>
      </c>
      <c r="G62" s="2">
        <v>45230</v>
      </c>
      <c r="H62" s="7">
        <v>992678054001</v>
      </c>
      <c r="I62" s="4">
        <v>0.51</v>
      </c>
      <c r="J62" s="4">
        <v>0.06</v>
      </c>
      <c r="K62" s="4">
        <v>0.56999999999999995</v>
      </c>
    </row>
    <row r="63" spans="1:11" x14ac:dyDescent="0.25">
      <c r="A63" s="5">
        <v>990005737001</v>
      </c>
      <c r="B63" t="s">
        <v>95</v>
      </c>
      <c r="C63" t="s">
        <v>13</v>
      </c>
      <c r="D63" t="s">
        <v>249</v>
      </c>
      <c r="E63">
        <v>3.110202301099E+48</v>
      </c>
      <c r="F63" s="1">
        <v>45230.616087962961</v>
      </c>
      <c r="G63" s="2">
        <v>45230</v>
      </c>
      <c r="H63" s="7">
        <v>992678054001</v>
      </c>
      <c r="I63" s="4">
        <v>0.51</v>
      </c>
      <c r="J63" s="4">
        <v>0.06</v>
      </c>
      <c r="K63" s="4">
        <v>0.56999999999999995</v>
      </c>
    </row>
    <row r="64" spans="1:11" x14ac:dyDescent="0.25">
      <c r="I64" s="4"/>
      <c r="J64" s="4"/>
      <c r="K64" s="4"/>
    </row>
    <row r="65" spans="9:11" x14ac:dyDescent="0.25">
      <c r="I65" s="4"/>
      <c r="J65" s="4"/>
      <c r="K65" s="4"/>
    </row>
    <row r="66" spans="9:11" x14ac:dyDescent="0.25">
      <c r="I66" s="4">
        <f>SUM(I3:I65)</f>
        <v>7197.5800000000008</v>
      </c>
      <c r="J66" s="4">
        <f>SUM(J3:J65)</f>
        <v>373.83</v>
      </c>
      <c r="K66" s="4">
        <f>SUM(K3:K65)</f>
        <v>7573.2099999999973</v>
      </c>
    </row>
  </sheetData>
  <mergeCells count="1">
    <mergeCell ref="A1:D1"/>
  </mergeCells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2:L51"/>
  <sheetViews>
    <sheetView workbookViewId="0">
      <selection activeCell="M15" sqref="M15"/>
    </sheetView>
  </sheetViews>
  <sheetFormatPr baseColWidth="10" defaultRowHeight="15" x14ac:dyDescent="0.25"/>
  <cols>
    <col min="1" max="1" width="15.5703125" customWidth="1"/>
    <col min="5" max="5" width="14.5703125" customWidth="1"/>
    <col min="6" max="6" width="15.42578125" customWidth="1"/>
    <col min="8" max="8" width="16" customWidth="1"/>
  </cols>
  <sheetData>
    <row r="2" spans="1:12" x14ac:dyDescent="0.25">
      <c r="A2" s="8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7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 x14ac:dyDescent="0.25">
      <c r="A3" s="8">
        <v>1791251237001</v>
      </c>
      <c r="B3" t="s">
        <v>15</v>
      </c>
      <c r="C3" t="s">
        <v>13</v>
      </c>
      <c r="D3" t="s">
        <v>251</v>
      </c>
      <c r="E3">
        <v>1.1120230117912499E+47</v>
      </c>
      <c r="F3" s="1">
        <v>45231.459143518521</v>
      </c>
      <c r="G3" s="2">
        <v>45231</v>
      </c>
      <c r="H3" s="7">
        <v>992678054001</v>
      </c>
      <c r="I3" s="4">
        <v>59.58</v>
      </c>
      <c r="J3" s="4">
        <v>7.15</v>
      </c>
      <c r="K3" s="4">
        <v>66.73</v>
      </c>
    </row>
    <row r="4" spans="1:12" x14ac:dyDescent="0.25">
      <c r="A4" s="8">
        <v>1791251237001</v>
      </c>
      <c r="B4" t="s">
        <v>15</v>
      </c>
      <c r="C4" t="s">
        <v>13</v>
      </c>
      <c r="D4" t="s">
        <v>252</v>
      </c>
      <c r="E4">
        <v>1.1120230117912499E+47</v>
      </c>
      <c r="F4" s="1">
        <v>45231.481608796297</v>
      </c>
      <c r="G4" s="2">
        <v>45231</v>
      </c>
      <c r="H4" s="7">
        <v>992678054001</v>
      </c>
      <c r="I4" s="4">
        <v>92.91</v>
      </c>
      <c r="J4" s="4">
        <v>11.37</v>
      </c>
      <c r="K4" s="4">
        <v>106.08</v>
      </c>
    </row>
    <row r="5" spans="1:12" x14ac:dyDescent="0.25">
      <c r="A5" s="8">
        <v>1791287541001</v>
      </c>
      <c r="B5" t="s">
        <v>12</v>
      </c>
      <c r="C5" t="s">
        <v>13</v>
      </c>
      <c r="D5" t="s">
        <v>253</v>
      </c>
      <c r="E5">
        <v>1.1120230117912799E+47</v>
      </c>
      <c r="F5" s="1">
        <v>45231.504942129628</v>
      </c>
      <c r="G5" s="2">
        <v>45231</v>
      </c>
      <c r="H5" s="7">
        <v>992678054001</v>
      </c>
      <c r="I5" s="4">
        <v>140</v>
      </c>
      <c r="J5" s="4">
        <v>16.8</v>
      </c>
      <c r="K5" s="4">
        <v>156.80000000000001</v>
      </c>
    </row>
    <row r="6" spans="1:12" x14ac:dyDescent="0.25">
      <c r="A6" s="8">
        <v>992739401001</v>
      </c>
      <c r="B6" t="s">
        <v>74</v>
      </c>
      <c r="C6" t="s">
        <v>13</v>
      </c>
      <c r="D6" t="s">
        <v>254</v>
      </c>
      <c r="E6">
        <v>1.11202301099273E+47</v>
      </c>
      <c r="F6" s="1">
        <v>45231.359884259262</v>
      </c>
      <c r="G6" s="2">
        <v>45231</v>
      </c>
      <c r="H6" s="7">
        <v>992678054001</v>
      </c>
      <c r="I6" s="4">
        <v>4.29</v>
      </c>
      <c r="J6" s="4">
        <v>0.51</v>
      </c>
      <c r="K6" s="4">
        <v>4.8</v>
      </c>
    </row>
    <row r="7" spans="1:12" x14ac:dyDescent="0.25">
      <c r="A7" s="8">
        <v>992739401001</v>
      </c>
      <c r="B7" t="s">
        <v>74</v>
      </c>
      <c r="C7" t="s">
        <v>13</v>
      </c>
      <c r="D7" t="s">
        <v>255</v>
      </c>
      <c r="E7">
        <v>1.11202301099273E+47</v>
      </c>
      <c r="F7" s="1">
        <v>45231.361226851855</v>
      </c>
      <c r="G7" s="2">
        <v>45231</v>
      </c>
      <c r="H7" s="7">
        <v>992678054001</v>
      </c>
      <c r="I7" s="4">
        <v>8.93</v>
      </c>
      <c r="J7" s="4">
        <v>1.07</v>
      </c>
      <c r="K7" s="4">
        <v>10</v>
      </c>
    </row>
    <row r="8" spans="1:12" x14ac:dyDescent="0.25">
      <c r="A8" s="8">
        <v>1791310063001</v>
      </c>
      <c r="B8" t="s">
        <v>24</v>
      </c>
      <c r="C8" t="s">
        <v>13</v>
      </c>
      <c r="D8" t="s">
        <v>256</v>
      </c>
      <c r="E8">
        <v>5.1120230117913101E+47</v>
      </c>
      <c r="F8" s="1">
        <v>45237.78197916667</v>
      </c>
      <c r="G8" s="2">
        <v>45235</v>
      </c>
      <c r="H8" s="7">
        <v>992678054001</v>
      </c>
      <c r="I8" s="4">
        <v>7.99</v>
      </c>
      <c r="J8" s="4">
        <v>0.96</v>
      </c>
      <c r="K8" s="4">
        <v>8.9499999999999993</v>
      </c>
    </row>
    <row r="9" spans="1:12" x14ac:dyDescent="0.25">
      <c r="A9" s="8">
        <v>992378395001</v>
      </c>
      <c r="B9" t="s">
        <v>39</v>
      </c>
      <c r="C9" t="s">
        <v>13</v>
      </c>
      <c r="D9" t="s">
        <v>257</v>
      </c>
      <c r="E9">
        <v>6.1120230109923698E+47</v>
      </c>
      <c r="F9" s="1">
        <v>45236.593553240738</v>
      </c>
      <c r="G9" s="2">
        <v>45236</v>
      </c>
      <c r="H9" s="7">
        <v>992678054001</v>
      </c>
      <c r="I9" s="4">
        <v>8.93</v>
      </c>
      <c r="J9" s="4">
        <v>1.07</v>
      </c>
      <c r="K9" s="4">
        <v>10</v>
      </c>
    </row>
    <row r="10" spans="1:12" x14ac:dyDescent="0.25">
      <c r="A10" s="8">
        <v>992378395001</v>
      </c>
      <c r="B10" t="s">
        <v>39</v>
      </c>
      <c r="C10" t="s">
        <v>13</v>
      </c>
      <c r="D10" t="s">
        <v>258</v>
      </c>
      <c r="E10">
        <v>6.1120230109923698E+47</v>
      </c>
      <c r="F10" s="1">
        <v>45236.839143518519</v>
      </c>
      <c r="G10" s="2">
        <v>45236</v>
      </c>
      <c r="H10" s="7">
        <v>992678054001</v>
      </c>
      <c r="I10" s="4">
        <v>13.39</v>
      </c>
      <c r="J10" s="4">
        <v>1.61</v>
      </c>
      <c r="K10" s="4">
        <v>15</v>
      </c>
    </row>
    <row r="11" spans="1:12" x14ac:dyDescent="0.25">
      <c r="A11" s="8">
        <v>1791256115001</v>
      </c>
      <c r="B11" t="s">
        <v>37</v>
      </c>
      <c r="C11" t="s">
        <v>13</v>
      </c>
      <c r="D11" t="s">
        <v>259</v>
      </c>
      <c r="E11">
        <v>8.1120230117912502E+47</v>
      </c>
      <c r="F11" s="1">
        <v>45238.385092592594</v>
      </c>
      <c r="G11" s="2">
        <v>45238</v>
      </c>
      <c r="H11" s="7">
        <v>992678054001</v>
      </c>
      <c r="I11" s="4">
        <v>50</v>
      </c>
      <c r="J11" s="4">
        <v>6</v>
      </c>
      <c r="K11" s="4">
        <v>56</v>
      </c>
    </row>
    <row r="12" spans="1:12" x14ac:dyDescent="0.25">
      <c r="A12" s="8">
        <v>910447812001</v>
      </c>
      <c r="B12" t="s">
        <v>236</v>
      </c>
      <c r="C12" t="s">
        <v>13</v>
      </c>
      <c r="D12" t="s">
        <v>260</v>
      </c>
      <c r="E12">
        <v>8.1120230109104403E+47</v>
      </c>
      <c r="F12" s="1">
        <v>45238.714606481481</v>
      </c>
      <c r="G12" s="2">
        <v>45238</v>
      </c>
      <c r="H12" s="7">
        <v>992678054001</v>
      </c>
      <c r="I12" s="4">
        <v>7.16</v>
      </c>
      <c r="J12" s="4">
        <v>0.86</v>
      </c>
      <c r="K12" s="4">
        <v>8.02</v>
      </c>
    </row>
    <row r="13" spans="1:12" x14ac:dyDescent="0.25">
      <c r="A13" s="8">
        <v>910447812001</v>
      </c>
      <c r="B13" t="s">
        <v>236</v>
      </c>
      <c r="C13" t="s">
        <v>13</v>
      </c>
      <c r="D13" t="s">
        <v>261</v>
      </c>
      <c r="E13">
        <v>8.1120230109104403E+47</v>
      </c>
      <c r="F13" s="1">
        <v>45238.708240740743</v>
      </c>
      <c r="G13" s="2">
        <v>45238</v>
      </c>
      <c r="H13" s="7">
        <v>992678054001</v>
      </c>
      <c r="I13" s="4">
        <v>21.48</v>
      </c>
      <c r="J13" s="4">
        <v>2.58</v>
      </c>
      <c r="K13" s="4">
        <v>24.06</v>
      </c>
    </row>
    <row r="14" spans="1:12" x14ac:dyDescent="0.25">
      <c r="A14" s="8">
        <v>992531355001</v>
      </c>
      <c r="B14" t="s">
        <v>262</v>
      </c>
      <c r="C14" t="s">
        <v>13</v>
      </c>
      <c r="D14" t="s">
        <v>263</v>
      </c>
      <c r="E14">
        <v>8.1120230109925305E+47</v>
      </c>
      <c r="F14" s="1">
        <v>45238.744398148148</v>
      </c>
      <c r="G14" s="2">
        <v>45238</v>
      </c>
      <c r="H14" s="7">
        <v>992678054001</v>
      </c>
      <c r="I14" s="4">
        <v>17.86</v>
      </c>
      <c r="J14" s="4">
        <v>2.14</v>
      </c>
      <c r="K14" s="4">
        <v>20</v>
      </c>
    </row>
    <row r="15" spans="1:12" x14ac:dyDescent="0.25">
      <c r="A15" s="8">
        <v>993074659001</v>
      </c>
      <c r="B15" t="s">
        <v>78</v>
      </c>
      <c r="C15" t="s">
        <v>13</v>
      </c>
      <c r="D15" t="s">
        <v>264</v>
      </c>
      <c r="E15">
        <v>1.0112023010993E+48</v>
      </c>
      <c r="F15" s="1">
        <v>45240.499571759261</v>
      </c>
      <c r="G15" s="2">
        <v>45240</v>
      </c>
      <c r="H15" s="7">
        <v>992678054001</v>
      </c>
      <c r="I15" s="4">
        <v>1.79</v>
      </c>
      <c r="J15" s="4">
        <v>0.21</v>
      </c>
      <c r="K15" s="4">
        <v>2</v>
      </c>
    </row>
    <row r="16" spans="1:12" x14ac:dyDescent="0.25">
      <c r="A16" s="8">
        <v>992378395001</v>
      </c>
      <c r="B16" t="s">
        <v>39</v>
      </c>
      <c r="C16" t="s">
        <v>13</v>
      </c>
      <c r="D16" t="s">
        <v>265</v>
      </c>
      <c r="E16">
        <v>1.01120230109923E+48</v>
      </c>
      <c r="F16" s="1">
        <v>45240.631782407407</v>
      </c>
      <c r="G16" s="2">
        <v>45240</v>
      </c>
      <c r="H16" s="7">
        <v>992678054001</v>
      </c>
      <c r="I16" s="4">
        <v>4.46</v>
      </c>
      <c r="J16" s="4">
        <v>0.54</v>
      </c>
      <c r="K16" s="4">
        <v>5</v>
      </c>
    </row>
    <row r="17" spans="1:11" x14ac:dyDescent="0.25">
      <c r="A17" s="8">
        <v>925398695001</v>
      </c>
      <c r="B17" t="s">
        <v>140</v>
      </c>
      <c r="C17" t="s">
        <v>13</v>
      </c>
      <c r="D17" t="s">
        <v>266</v>
      </c>
      <c r="E17">
        <v>1.01120230109253E+48</v>
      </c>
      <c r="F17" s="1">
        <v>45240.427337962959</v>
      </c>
      <c r="G17" s="2">
        <v>45240</v>
      </c>
      <c r="H17" s="7">
        <v>992678054001</v>
      </c>
      <c r="I17" s="4">
        <v>2.64</v>
      </c>
      <c r="J17" s="4">
        <v>0</v>
      </c>
      <c r="K17" s="4">
        <v>2.64</v>
      </c>
    </row>
    <row r="18" spans="1:11" x14ac:dyDescent="0.25">
      <c r="A18" s="8">
        <v>991450009001</v>
      </c>
      <c r="B18" t="s">
        <v>48</v>
      </c>
      <c r="C18" t="s">
        <v>13</v>
      </c>
      <c r="D18" t="s">
        <v>267</v>
      </c>
      <c r="E18">
        <v>1.1112023010991401E+48</v>
      </c>
      <c r="F18" s="1">
        <v>45242.062743055554</v>
      </c>
      <c r="G18" s="2">
        <v>45241</v>
      </c>
      <c r="H18" s="7">
        <v>992678054001</v>
      </c>
      <c r="I18" s="4">
        <v>15.66</v>
      </c>
      <c r="J18" s="4">
        <v>0.01</v>
      </c>
      <c r="K18" s="4">
        <v>15.67</v>
      </c>
    </row>
    <row r="19" spans="1:11" x14ac:dyDescent="0.25">
      <c r="A19" s="8">
        <v>991450009001</v>
      </c>
      <c r="B19" t="s">
        <v>48</v>
      </c>
      <c r="C19" t="s">
        <v>13</v>
      </c>
      <c r="D19" t="s">
        <v>268</v>
      </c>
      <c r="E19">
        <v>1.1112023010991401E+48</v>
      </c>
      <c r="F19" s="1">
        <v>45242.103032407409</v>
      </c>
      <c r="G19" s="2">
        <v>45241</v>
      </c>
      <c r="H19" s="7">
        <v>992678054001</v>
      </c>
      <c r="I19" s="4">
        <v>5.6</v>
      </c>
      <c r="J19" s="4">
        <v>0.01</v>
      </c>
      <c r="K19" s="4">
        <v>5.61</v>
      </c>
    </row>
    <row r="20" spans="1:11" x14ac:dyDescent="0.25">
      <c r="A20" s="8">
        <v>991450009001</v>
      </c>
      <c r="B20" t="s">
        <v>48</v>
      </c>
      <c r="C20" t="s">
        <v>13</v>
      </c>
      <c r="D20" t="s">
        <v>269</v>
      </c>
      <c r="E20">
        <v>1.1112023010991401E+48</v>
      </c>
      <c r="F20" s="1">
        <v>45242.101944444446</v>
      </c>
      <c r="G20" s="2">
        <v>45241</v>
      </c>
      <c r="H20" s="7">
        <v>992678054001</v>
      </c>
      <c r="I20" s="4">
        <v>2.73</v>
      </c>
      <c r="J20" s="4">
        <v>0.01</v>
      </c>
      <c r="K20" s="4">
        <v>2.74</v>
      </c>
    </row>
    <row r="21" spans="1:11" x14ac:dyDescent="0.25">
      <c r="A21" s="8">
        <v>991450009001</v>
      </c>
      <c r="B21" t="s">
        <v>48</v>
      </c>
      <c r="C21" t="s">
        <v>13</v>
      </c>
      <c r="D21" t="s">
        <v>270</v>
      </c>
      <c r="E21">
        <v>1.1112023010991401E+48</v>
      </c>
      <c r="F21" s="1">
        <v>45242.062662037039</v>
      </c>
      <c r="G21" s="2">
        <v>45241</v>
      </c>
      <c r="H21" s="7">
        <v>992678054001</v>
      </c>
      <c r="I21" s="4">
        <v>24.1</v>
      </c>
      <c r="J21" s="4">
        <v>0.01</v>
      </c>
      <c r="K21" s="4">
        <v>24.11</v>
      </c>
    </row>
    <row r="22" spans="1:11" x14ac:dyDescent="0.25">
      <c r="A22" s="8">
        <v>991256911001</v>
      </c>
      <c r="B22" t="s">
        <v>271</v>
      </c>
      <c r="C22" t="s">
        <v>13</v>
      </c>
      <c r="D22" t="s">
        <v>272</v>
      </c>
      <c r="E22">
        <v>1.1112023010991199E+48</v>
      </c>
      <c r="F22" s="1">
        <v>45241.458819444444</v>
      </c>
      <c r="G22" s="2">
        <v>45241</v>
      </c>
      <c r="H22" s="7">
        <v>992678054001</v>
      </c>
      <c r="I22" s="4">
        <v>4.46</v>
      </c>
      <c r="J22" s="4">
        <v>0.54</v>
      </c>
      <c r="K22" s="4">
        <v>5</v>
      </c>
    </row>
    <row r="23" spans="1:11" x14ac:dyDescent="0.25">
      <c r="A23" s="8">
        <v>991450009001</v>
      </c>
      <c r="B23" t="s">
        <v>48</v>
      </c>
      <c r="C23" t="s">
        <v>13</v>
      </c>
      <c r="D23" t="s">
        <v>273</v>
      </c>
      <c r="E23">
        <v>1.1112023010991401E+48</v>
      </c>
      <c r="F23" s="1">
        <v>45242.086516203701</v>
      </c>
      <c r="G23" s="2">
        <v>45241</v>
      </c>
      <c r="H23" s="7">
        <v>992678054001</v>
      </c>
      <c r="I23" s="4">
        <v>63.07</v>
      </c>
      <c r="J23" s="4">
        <v>0.01</v>
      </c>
      <c r="K23" s="4">
        <v>63.08</v>
      </c>
    </row>
    <row r="24" spans="1:11" x14ac:dyDescent="0.25">
      <c r="A24" s="8">
        <v>991450009001</v>
      </c>
      <c r="B24" t="s">
        <v>48</v>
      </c>
      <c r="C24" t="s">
        <v>13</v>
      </c>
      <c r="D24" t="s">
        <v>274</v>
      </c>
      <c r="E24">
        <v>1.1112023010991401E+48</v>
      </c>
      <c r="F24" s="1">
        <v>45242.093194444446</v>
      </c>
      <c r="G24" s="2">
        <v>45241</v>
      </c>
      <c r="H24" s="7">
        <v>992678054001</v>
      </c>
      <c r="I24" s="4">
        <v>544.19000000000005</v>
      </c>
      <c r="J24" s="4">
        <v>0.01</v>
      </c>
      <c r="K24" s="4">
        <v>544.20000000000005</v>
      </c>
    </row>
    <row r="25" spans="1:11" x14ac:dyDescent="0.25">
      <c r="A25" s="8">
        <v>1791768892001</v>
      </c>
      <c r="B25" t="s">
        <v>61</v>
      </c>
      <c r="C25" t="s">
        <v>13</v>
      </c>
      <c r="D25" t="s">
        <v>275</v>
      </c>
      <c r="E25">
        <v>1.3112023011791701E+48</v>
      </c>
      <c r="F25" s="1">
        <v>45243.430972222224</v>
      </c>
      <c r="G25" s="2">
        <v>45243</v>
      </c>
      <c r="H25" s="7">
        <v>992678054001</v>
      </c>
      <c r="I25" s="4">
        <v>265</v>
      </c>
      <c r="J25" s="4">
        <v>31.8</v>
      </c>
      <c r="K25" s="4">
        <v>296.8</v>
      </c>
    </row>
    <row r="26" spans="1:11" x14ac:dyDescent="0.25">
      <c r="A26" s="8">
        <v>1791768892001</v>
      </c>
      <c r="B26" t="s">
        <v>61</v>
      </c>
      <c r="C26" t="s">
        <v>13</v>
      </c>
      <c r="D26" t="s">
        <v>276</v>
      </c>
      <c r="E26">
        <v>1.3112023011791701E+48</v>
      </c>
      <c r="F26" s="1">
        <v>45243.430405092593</v>
      </c>
      <c r="G26" s="2">
        <v>45243</v>
      </c>
      <c r="H26" s="7">
        <v>992678054001</v>
      </c>
      <c r="I26" s="4">
        <v>1060</v>
      </c>
      <c r="J26" s="4">
        <v>0</v>
      </c>
      <c r="K26" s="4">
        <v>1060</v>
      </c>
    </row>
    <row r="27" spans="1:11" x14ac:dyDescent="0.25">
      <c r="A27" s="8">
        <v>968599020001</v>
      </c>
      <c r="B27" t="s">
        <v>45</v>
      </c>
      <c r="C27" t="s">
        <v>13</v>
      </c>
      <c r="D27" t="s">
        <v>277</v>
      </c>
      <c r="E27">
        <v>1.41120230109685E+48</v>
      </c>
      <c r="F27" s="1">
        <v>45246.165300925924</v>
      </c>
      <c r="G27" s="2">
        <v>45244</v>
      </c>
      <c r="H27" s="7">
        <v>992678054001</v>
      </c>
      <c r="I27" s="4">
        <v>57.37</v>
      </c>
      <c r="J27" s="4">
        <v>0</v>
      </c>
      <c r="K27" s="4">
        <v>57.37</v>
      </c>
    </row>
    <row r="28" spans="1:11" x14ac:dyDescent="0.25">
      <c r="A28" s="8">
        <v>968599020001</v>
      </c>
      <c r="B28" t="s">
        <v>45</v>
      </c>
      <c r="C28" t="s">
        <v>13</v>
      </c>
      <c r="D28" t="s">
        <v>278</v>
      </c>
      <c r="E28">
        <v>1.41120230109685E+48</v>
      </c>
      <c r="F28" s="1">
        <v>45246.165451388886</v>
      </c>
      <c r="G28" s="2">
        <v>45244</v>
      </c>
      <c r="H28" s="7">
        <v>992678054001</v>
      </c>
      <c r="I28" s="4">
        <v>259.01</v>
      </c>
      <c r="J28" s="4">
        <v>0</v>
      </c>
      <c r="K28" s="4">
        <v>259.01</v>
      </c>
    </row>
    <row r="29" spans="1:11" x14ac:dyDescent="0.25">
      <c r="A29" s="8">
        <v>968599020001</v>
      </c>
      <c r="B29" t="s">
        <v>45</v>
      </c>
      <c r="C29" t="s">
        <v>13</v>
      </c>
      <c r="D29" t="s">
        <v>279</v>
      </c>
      <c r="E29">
        <v>1.41120230109685E+48</v>
      </c>
      <c r="F29" s="1">
        <v>45246.165451388886</v>
      </c>
      <c r="G29" s="2">
        <v>45244</v>
      </c>
      <c r="H29" s="7">
        <v>992678054001</v>
      </c>
      <c r="I29" s="4">
        <v>8.64</v>
      </c>
      <c r="J29" s="4">
        <v>0</v>
      </c>
      <c r="K29" s="4">
        <v>8.64</v>
      </c>
    </row>
    <row r="30" spans="1:11" x14ac:dyDescent="0.25">
      <c r="A30" s="8">
        <v>913523296001</v>
      </c>
      <c r="B30" t="s">
        <v>66</v>
      </c>
      <c r="C30" t="s">
        <v>13</v>
      </c>
      <c r="D30" t="s">
        <v>280</v>
      </c>
      <c r="E30">
        <v>1.4112023010913501E+48</v>
      </c>
      <c r="F30" s="1">
        <v>45244.709432870368</v>
      </c>
      <c r="G30" s="2">
        <v>45244</v>
      </c>
      <c r="H30" s="7">
        <v>992678054001</v>
      </c>
      <c r="I30" s="4">
        <v>991.57</v>
      </c>
      <c r="J30" s="4">
        <v>118.99</v>
      </c>
      <c r="K30" s="4">
        <v>1110.56</v>
      </c>
    </row>
    <row r="31" spans="1:11" x14ac:dyDescent="0.25">
      <c r="A31" s="8">
        <v>968599020001</v>
      </c>
      <c r="B31" t="s">
        <v>45</v>
      </c>
      <c r="C31" t="s">
        <v>13</v>
      </c>
      <c r="D31" t="s">
        <v>281</v>
      </c>
      <c r="E31">
        <v>1.41120230109685E+48</v>
      </c>
      <c r="F31" s="1">
        <v>45246.165393518517</v>
      </c>
      <c r="G31" s="2">
        <v>45244</v>
      </c>
      <c r="H31" s="7">
        <v>992678054001</v>
      </c>
      <c r="I31" s="4">
        <v>278.56</v>
      </c>
      <c r="J31" s="4">
        <v>0</v>
      </c>
      <c r="K31" s="4">
        <v>278.56</v>
      </c>
    </row>
    <row r="32" spans="1:11" x14ac:dyDescent="0.25">
      <c r="A32" s="8">
        <v>968599020001</v>
      </c>
      <c r="B32" t="s">
        <v>45</v>
      </c>
      <c r="C32" t="s">
        <v>13</v>
      </c>
      <c r="D32" t="s">
        <v>282</v>
      </c>
      <c r="E32">
        <v>1.41120230109685E+48</v>
      </c>
      <c r="F32" s="1">
        <v>45246.165451388886</v>
      </c>
      <c r="G32" s="2">
        <v>45244</v>
      </c>
      <c r="H32" s="7">
        <v>992678054001</v>
      </c>
      <c r="I32" s="4">
        <v>9.15</v>
      </c>
      <c r="J32" s="4">
        <v>0</v>
      </c>
      <c r="K32" s="4">
        <v>9.15</v>
      </c>
    </row>
    <row r="33" spans="1:11" x14ac:dyDescent="0.25">
      <c r="A33" s="8">
        <v>992378395001</v>
      </c>
      <c r="B33" t="s">
        <v>39</v>
      </c>
      <c r="C33" t="s">
        <v>13</v>
      </c>
      <c r="D33" t="s">
        <v>283</v>
      </c>
      <c r="E33">
        <v>1.41120230109923E+48</v>
      </c>
      <c r="F33" s="1">
        <v>45244.58871527778</v>
      </c>
      <c r="G33" s="2">
        <v>45244</v>
      </c>
      <c r="H33" s="7">
        <v>992678054001</v>
      </c>
      <c r="I33" s="4">
        <v>8.93</v>
      </c>
      <c r="J33" s="4">
        <v>1.07</v>
      </c>
      <c r="K33" s="4">
        <v>10</v>
      </c>
    </row>
    <row r="34" spans="1:11" x14ac:dyDescent="0.25">
      <c r="A34" s="8">
        <v>992378395001</v>
      </c>
      <c r="B34" t="s">
        <v>39</v>
      </c>
      <c r="C34" t="s">
        <v>13</v>
      </c>
      <c r="D34" t="s">
        <v>284</v>
      </c>
      <c r="E34">
        <v>1.41120230109923E+48</v>
      </c>
      <c r="F34" s="1">
        <v>45244.588761574072</v>
      </c>
      <c r="G34" s="2">
        <v>45244</v>
      </c>
      <c r="H34" s="7">
        <v>992678054001</v>
      </c>
      <c r="I34" s="4">
        <v>13.39</v>
      </c>
      <c r="J34" s="4">
        <v>1.61</v>
      </c>
      <c r="K34" s="4">
        <v>15</v>
      </c>
    </row>
    <row r="35" spans="1:11" x14ac:dyDescent="0.25">
      <c r="A35" s="8">
        <v>968599020001</v>
      </c>
      <c r="B35" t="s">
        <v>45</v>
      </c>
      <c r="C35" t="s">
        <v>13</v>
      </c>
      <c r="D35" t="s">
        <v>285</v>
      </c>
      <c r="E35">
        <v>1.41120230109685E+48</v>
      </c>
      <c r="F35" s="1">
        <v>45246.163888888892</v>
      </c>
      <c r="G35" s="2">
        <v>45244</v>
      </c>
      <c r="H35" s="7">
        <v>992678054001</v>
      </c>
      <c r="I35" s="4">
        <v>278.5</v>
      </c>
      <c r="J35" s="4">
        <v>0</v>
      </c>
      <c r="K35" s="4">
        <v>278.5</v>
      </c>
    </row>
    <row r="36" spans="1:11" x14ac:dyDescent="0.25">
      <c r="A36" s="8">
        <v>992717041001</v>
      </c>
      <c r="B36" t="s">
        <v>33</v>
      </c>
      <c r="C36" t="s">
        <v>13</v>
      </c>
      <c r="D36" t="s">
        <v>286</v>
      </c>
      <c r="E36">
        <v>1.7112023010992699E+48</v>
      </c>
      <c r="F36" s="1">
        <v>45247.388506944444</v>
      </c>
      <c r="G36" s="2">
        <v>45247</v>
      </c>
      <c r="H36" s="7">
        <v>992678054001</v>
      </c>
      <c r="I36" s="4">
        <v>149.69999999999999</v>
      </c>
      <c r="J36" s="4">
        <v>17.96</v>
      </c>
      <c r="K36" s="4">
        <v>167.66</v>
      </c>
    </row>
    <row r="37" spans="1:11" x14ac:dyDescent="0.25">
      <c r="A37" s="8">
        <v>992378395001</v>
      </c>
      <c r="B37" t="s">
        <v>39</v>
      </c>
      <c r="C37" t="s">
        <v>13</v>
      </c>
      <c r="D37" t="s">
        <v>287</v>
      </c>
      <c r="E37">
        <v>2.11120230109923E+48</v>
      </c>
      <c r="F37" s="1">
        <v>45251.584120370368</v>
      </c>
      <c r="G37" s="2">
        <v>45251</v>
      </c>
      <c r="H37" s="7">
        <v>992678054001</v>
      </c>
      <c r="I37" s="4">
        <v>8.93</v>
      </c>
      <c r="J37" s="4">
        <v>1.07</v>
      </c>
      <c r="K37" s="4">
        <v>10</v>
      </c>
    </row>
    <row r="38" spans="1:11" x14ac:dyDescent="0.25">
      <c r="A38" s="8">
        <v>992378395001</v>
      </c>
      <c r="B38" t="s">
        <v>39</v>
      </c>
      <c r="C38" t="s">
        <v>13</v>
      </c>
      <c r="D38" t="s">
        <v>288</v>
      </c>
      <c r="E38">
        <v>2.11120230109923E+48</v>
      </c>
      <c r="F38" s="1">
        <v>45251.772245370368</v>
      </c>
      <c r="G38" s="2">
        <v>45251</v>
      </c>
      <c r="H38" s="7">
        <v>992678054001</v>
      </c>
      <c r="I38" s="4">
        <v>13.39</v>
      </c>
      <c r="J38" s="4">
        <v>1.61</v>
      </c>
      <c r="K38" s="4">
        <v>15</v>
      </c>
    </row>
    <row r="39" spans="1:11" x14ac:dyDescent="0.25">
      <c r="A39" s="8">
        <v>912845260001</v>
      </c>
      <c r="B39" t="s">
        <v>145</v>
      </c>
      <c r="C39" t="s">
        <v>13</v>
      </c>
      <c r="D39" t="s">
        <v>289</v>
      </c>
      <c r="E39">
        <v>2.21120230109128E+48</v>
      </c>
      <c r="F39" s="1">
        <v>45252.463009259256</v>
      </c>
      <c r="G39" s="2">
        <v>45252</v>
      </c>
      <c r="H39" s="7">
        <v>992678054001</v>
      </c>
      <c r="I39" s="4">
        <v>10.89</v>
      </c>
      <c r="J39" s="4">
        <v>1.31</v>
      </c>
      <c r="K39" s="4">
        <v>12.2</v>
      </c>
    </row>
    <row r="40" spans="1:11" x14ac:dyDescent="0.25">
      <c r="A40" s="8">
        <v>926561598001</v>
      </c>
      <c r="B40" t="s">
        <v>219</v>
      </c>
      <c r="C40" t="s">
        <v>13</v>
      </c>
      <c r="D40" t="s">
        <v>290</v>
      </c>
      <c r="E40">
        <v>2.2112023010926501E+48</v>
      </c>
      <c r="F40" s="1">
        <v>45252.472384259258</v>
      </c>
      <c r="G40" s="2">
        <v>45252</v>
      </c>
      <c r="H40" s="7">
        <v>992678054001</v>
      </c>
      <c r="I40" s="4">
        <v>12.15</v>
      </c>
      <c r="J40" s="4">
        <v>0</v>
      </c>
      <c r="K40" s="4">
        <v>12.15</v>
      </c>
    </row>
    <row r="41" spans="1:11" x14ac:dyDescent="0.25">
      <c r="A41" s="8">
        <v>925398695001</v>
      </c>
      <c r="B41" t="s">
        <v>140</v>
      </c>
      <c r="C41" t="s">
        <v>13</v>
      </c>
      <c r="D41" t="s">
        <v>291</v>
      </c>
      <c r="E41">
        <v>2.3112023010925301E+48</v>
      </c>
      <c r="F41" s="1">
        <v>45253.440625000003</v>
      </c>
      <c r="G41" s="2">
        <v>45253</v>
      </c>
      <c r="H41" s="7">
        <v>992678054001</v>
      </c>
      <c r="I41" s="4">
        <v>10.95</v>
      </c>
      <c r="J41" s="4">
        <v>1.31</v>
      </c>
      <c r="K41" s="4">
        <v>12.26</v>
      </c>
    </row>
    <row r="42" spans="1:11" x14ac:dyDescent="0.25">
      <c r="A42" s="8">
        <v>1791768892001</v>
      </c>
      <c r="B42" t="s">
        <v>61</v>
      </c>
      <c r="C42" t="s">
        <v>13</v>
      </c>
      <c r="D42" t="s">
        <v>292</v>
      </c>
      <c r="E42">
        <v>2.7112023011791701E+48</v>
      </c>
      <c r="F42" s="1">
        <v>45257.588437500002</v>
      </c>
      <c r="G42" s="2">
        <v>45257</v>
      </c>
      <c r="H42" s="7">
        <v>992678054001</v>
      </c>
      <c r="I42" s="4">
        <v>265</v>
      </c>
      <c r="J42" s="4">
        <v>31.8</v>
      </c>
      <c r="K42" s="4">
        <v>296.8</v>
      </c>
    </row>
    <row r="43" spans="1:11" x14ac:dyDescent="0.25">
      <c r="A43" s="8">
        <v>1791768892001</v>
      </c>
      <c r="B43" t="s">
        <v>61</v>
      </c>
      <c r="C43" t="s">
        <v>13</v>
      </c>
      <c r="D43" t="s">
        <v>293</v>
      </c>
      <c r="E43">
        <v>2.7112023011791701E+48</v>
      </c>
      <c r="F43" s="1">
        <v>45257.589675925927</v>
      </c>
      <c r="G43" s="2">
        <v>45257</v>
      </c>
      <c r="H43" s="7">
        <v>992678054001</v>
      </c>
      <c r="I43" s="4">
        <v>1060</v>
      </c>
      <c r="J43" s="4">
        <v>0</v>
      </c>
      <c r="K43" s="4">
        <v>1060</v>
      </c>
    </row>
    <row r="44" spans="1:11" x14ac:dyDescent="0.25">
      <c r="A44" s="8">
        <v>991331859001</v>
      </c>
      <c r="B44" t="s">
        <v>150</v>
      </c>
      <c r="C44" t="s">
        <v>13</v>
      </c>
      <c r="D44" t="s">
        <v>294</v>
      </c>
      <c r="E44">
        <v>2.7112023010991299E+48</v>
      </c>
      <c r="F44" s="1">
        <v>45257.789386574077</v>
      </c>
      <c r="G44" s="2">
        <v>45257</v>
      </c>
      <c r="H44" s="7">
        <v>992678054001</v>
      </c>
      <c r="I44" s="4">
        <v>8.93</v>
      </c>
      <c r="J44" s="4">
        <v>1.07</v>
      </c>
      <c r="K44" s="4">
        <v>10</v>
      </c>
    </row>
    <row r="45" spans="1:11" x14ac:dyDescent="0.25">
      <c r="A45" s="8">
        <v>1315524486001</v>
      </c>
      <c r="B45" t="s">
        <v>86</v>
      </c>
      <c r="C45" t="s">
        <v>13</v>
      </c>
      <c r="D45" t="s">
        <v>295</v>
      </c>
      <c r="E45">
        <v>2.81120230113155E+48</v>
      </c>
      <c r="F45" s="1">
        <v>45258.519305555557</v>
      </c>
      <c r="G45" s="2">
        <v>45258</v>
      </c>
      <c r="H45" s="7">
        <v>992678054001</v>
      </c>
      <c r="I45" s="4">
        <v>646</v>
      </c>
      <c r="J45" s="4">
        <v>77.52</v>
      </c>
      <c r="K45" s="4">
        <v>723.52</v>
      </c>
    </row>
    <row r="46" spans="1:11" x14ac:dyDescent="0.25">
      <c r="A46" s="8">
        <v>992739401001</v>
      </c>
      <c r="B46" t="s">
        <v>74</v>
      </c>
      <c r="C46" t="s">
        <v>13</v>
      </c>
      <c r="D46" t="s">
        <v>296</v>
      </c>
      <c r="E46">
        <v>2.9112023010992699E+48</v>
      </c>
      <c r="F46" s="1">
        <v>45259.382187499999</v>
      </c>
      <c r="G46" s="2">
        <v>45259</v>
      </c>
      <c r="H46" s="7">
        <v>992678054001</v>
      </c>
      <c r="I46" s="4">
        <v>13.39</v>
      </c>
      <c r="J46" s="4">
        <v>1.61</v>
      </c>
      <c r="K46" s="4">
        <v>15</v>
      </c>
    </row>
    <row r="47" spans="1:11" x14ac:dyDescent="0.25">
      <c r="A47" s="8">
        <v>926561598001</v>
      </c>
      <c r="B47" t="s">
        <v>219</v>
      </c>
      <c r="C47" t="s">
        <v>13</v>
      </c>
      <c r="D47" t="s">
        <v>297</v>
      </c>
      <c r="E47">
        <v>2.9112023010926501E+48</v>
      </c>
      <c r="F47" s="1">
        <v>45259.584849537037</v>
      </c>
      <c r="G47" s="2">
        <v>45259</v>
      </c>
      <c r="H47" s="7">
        <v>992678054001</v>
      </c>
      <c r="I47" s="4">
        <v>8.85</v>
      </c>
      <c r="J47" s="4">
        <v>0</v>
      </c>
      <c r="K47" s="4">
        <v>8.85</v>
      </c>
    </row>
    <row r="48" spans="1:11" x14ac:dyDescent="0.25">
      <c r="A48" s="8">
        <v>925398695001</v>
      </c>
      <c r="B48" t="s">
        <v>140</v>
      </c>
      <c r="C48" t="s">
        <v>13</v>
      </c>
      <c r="D48" t="s">
        <v>298</v>
      </c>
      <c r="E48">
        <v>3.0112023010925298E+48</v>
      </c>
      <c r="F48" s="1">
        <v>45260.498298611114</v>
      </c>
      <c r="G48" s="2">
        <v>45260</v>
      </c>
      <c r="H48" s="7">
        <v>992678054001</v>
      </c>
      <c r="I48" s="4">
        <v>5</v>
      </c>
      <c r="J48" s="4">
        <v>0</v>
      </c>
      <c r="K48" s="4">
        <v>5</v>
      </c>
    </row>
    <row r="49" spans="1:11" x14ac:dyDescent="0.25">
      <c r="A49" s="8">
        <v>926561598001</v>
      </c>
      <c r="B49" t="s">
        <v>219</v>
      </c>
      <c r="C49" t="s">
        <v>13</v>
      </c>
      <c r="D49" t="s">
        <v>299</v>
      </c>
      <c r="E49">
        <v>3.0112023010926498E+48</v>
      </c>
      <c r="F49" s="1">
        <v>45260.447314814817</v>
      </c>
      <c r="G49" s="2">
        <v>45260</v>
      </c>
      <c r="H49" s="7">
        <v>992678054001</v>
      </c>
      <c r="I49" s="4">
        <v>3</v>
      </c>
      <c r="J49" s="4">
        <v>0</v>
      </c>
      <c r="K49" s="4">
        <v>3</v>
      </c>
    </row>
    <row r="50" spans="1:11" x14ac:dyDescent="0.25">
      <c r="I50" s="4"/>
      <c r="J50" s="4"/>
      <c r="K50" s="4"/>
    </row>
    <row r="51" spans="1:11" x14ac:dyDescent="0.25">
      <c r="I51" s="4">
        <f>SUM(I3:I50)</f>
        <v>6547.5200000000013</v>
      </c>
      <c r="J51" s="4">
        <f>SUM(J3:J50)</f>
        <v>342.2</v>
      </c>
      <c r="K51" s="4">
        <f>SUM(K3:K50)</f>
        <v>6891.52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K64"/>
  <sheetViews>
    <sheetView workbookViewId="0">
      <selection activeCell="L4" sqref="L4"/>
    </sheetView>
  </sheetViews>
  <sheetFormatPr baseColWidth="10" defaultRowHeight="15" x14ac:dyDescent="0.25"/>
  <cols>
    <col min="1" max="1" width="19.85546875" customWidth="1"/>
    <col min="2" max="2" width="38.5703125" customWidth="1"/>
    <col min="3" max="3" width="16.140625" customWidth="1"/>
    <col min="4" max="4" width="22.42578125" customWidth="1"/>
    <col min="5" max="5" width="15.140625" customWidth="1"/>
    <col min="6" max="6" width="22.5703125" customWidth="1"/>
    <col min="8" max="8" width="17.5703125" customWidth="1"/>
    <col min="11" max="11" width="16.5703125" customWidth="1"/>
  </cols>
  <sheetData>
    <row r="1" spans="1:11" ht="30" customHeight="1" x14ac:dyDescent="0.25">
      <c r="A1" s="138" t="s">
        <v>364</v>
      </c>
      <c r="B1" s="138"/>
      <c r="C1" s="138"/>
      <c r="D1" s="138"/>
      <c r="E1" s="138"/>
      <c r="F1" s="138"/>
      <c r="G1" s="138"/>
      <c r="H1" s="138"/>
      <c r="I1" s="138"/>
      <c r="J1" s="138"/>
      <c r="K1" s="138"/>
    </row>
    <row r="3" spans="1:11" ht="26.25" x14ac:dyDescent="0.25">
      <c r="A3" s="40" t="s">
        <v>0</v>
      </c>
      <c r="B3" s="41" t="s">
        <v>1</v>
      </c>
      <c r="C3" s="42" t="s">
        <v>2</v>
      </c>
      <c r="D3" s="41" t="s">
        <v>3</v>
      </c>
      <c r="E3" s="41" t="s">
        <v>4</v>
      </c>
      <c r="F3" s="42" t="s">
        <v>5</v>
      </c>
      <c r="G3" s="42" t="s">
        <v>6</v>
      </c>
      <c r="H3" s="43" t="s">
        <v>7</v>
      </c>
      <c r="I3" s="42" t="s">
        <v>8</v>
      </c>
      <c r="J3" s="41" t="s">
        <v>9</v>
      </c>
      <c r="K3" s="42" t="s">
        <v>10</v>
      </c>
    </row>
    <row r="4" spans="1:11" x14ac:dyDescent="0.25">
      <c r="A4" s="5">
        <v>1791287541001</v>
      </c>
      <c r="B4" t="s">
        <v>12</v>
      </c>
      <c r="C4" t="s">
        <v>13</v>
      </c>
      <c r="D4" t="s">
        <v>300</v>
      </c>
      <c r="E4">
        <v>1.1220230117912801E+47</v>
      </c>
      <c r="F4" s="1">
        <v>45261.463043981479</v>
      </c>
      <c r="G4" s="2">
        <v>45261</v>
      </c>
      <c r="H4" s="7">
        <v>992678054001</v>
      </c>
      <c r="I4" s="4">
        <v>140</v>
      </c>
      <c r="J4" s="4">
        <v>16.8</v>
      </c>
      <c r="K4" s="4">
        <v>156.80000000000001</v>
      </c>
    </row>
    <row r="5" spans="1:11" x14ac:dyDescent="0.25">
      <c r="A5" s="5">
        <v>1791251237001</v>
      </c>
      <c r="B5" t="s">
        <v>15</v>
      </c>
      <c r="C5" t="s">
        <v>13</v>
      </c>
      <c r="D5" t="s">
        <v>301</v>
      </c>
      <c r="E5">
        <v>1.1220230117912501E+47</v>
      </c>
      <c r="F5" s="1">
        <v>45261.586076388892</v>
      </c>
      <c r="G5" s="2">
        <v>45261</v>
      </c>
      <c r="H5" s="7">
        <v>992678054001</v>
      </c>
      <c r="I5" s="4">
        <v>59.57</v>
      </c>
      <c r="J5" s="4">
        <v>7.15</v>
      </c>
      <c r="K5" s="4">
        <v>66.72</v>
      </c>
    </row>
    <row r="6" spans="1:11" x14ac:dyDescent="0.25">
      <c r="A6" s="5">
        <v>1791251237001</v>
      </c>
      <c r="B6" t="s">
        <v>15</v>
      </c>
      <c r="C6" t="s">
        <v>13</v>
      </c>
      <c r="D6" t="s">
        <v>302</v>
      </c>
      <c r="E6">
        <v>1.1220230117912501E+47</v>
      </c>
      <c r="F6" s="1">
        <v>45261.598020833335</v>
      </c>
      <c r="G6" s="2">
        <v>45261</v>
      </c>
      <c r="H6" s="7">
        <v>992678054001</v>
      </c>
      <c r="I6" s="4">
        <v>92.38</v>
      </c>
      <c r="J6" s="4">
        <v>11.3</v>
      </c>
      <c r="K6" s="4">
        <v>105.48</v>
      </c>
    </row>
    <row r="7" spans="1:11" x14ac:dyDescent="0.25">
      <c r="A7" s="5">
        <v>926561598001</v>
      </c>
      <c r="B7" t="s">
        <v>219</v>
      </c>
      <c r="C7" t="s">
        <v>13</v>
      </c>
      <c r="D7" t="s">
        <v>303</v>
      </c>
      <c r="E7">
        <v>1.12202301092656E+47</v>
      </c>
      <c r="F7" s="1">
        <v>45261.490960648145</v>
      </c>
      <c r="G7" s="2">
        <v>45261</v>
      </c>
      <c r="H7" s="7">
        <v>992678054001</v>
      </c>
      <c r="I7" s="4">
        <v>4.5</v>
      </c>
      <c r="J7" s="4">
        <v>0</v>
      </c>
      <c r="K7" s="4">
        <v>4.5</v>
      </c>
    </row>
    <row r="8" spans="1:11" x14ac:dyDescent="0.25">
      <c r="A8" s="5">
        <v>992822252001</v>
      </c>
      <c r="B8" t="s">
        <v>304</v>
      </c>
      <c r="C8" t="s">
        <v>13</v>
      </c>
      <c r="D8" t="s">
        <v>305</v>
      </c>
      <c r="E8">
        <v>5.1220230109928198E+47</v>
      </c>
      <c r="F8" s="1">
        <v>45265.466863425929</v>
      </c>
      <c r="G8" s="2">
        <v>45265</v>
      </c>
      <c r="H8" s="7">
        <v>992678054001</v>
      </c>
      <c r="I8" s="4">
        <v>8.93</v>
      </c>
      <c r="J8" s="4">
        <v>1.07</v>
      </c>
      <c r="K8" s="4">
        <v>10</v>
      </c>
    </row>
    <row r="9" spans="1:11" x14ac:dyDescent="0.25">
      <c r="A9" s="5">
        <v>926561598001</v>
      </c>
      <c r="B9" t="s">
        <v>219</v>
      </c>
      <c r="C9" t="s">
        <v>13</v>
      </c>
      <c r="D9" t="s">
        <v>306</v>
      </c>
      <c r="E9">
        <v>5.1220230109265604E+47</v>
      </c>
      <c r="F9" s="1">
        <v>45265.424201388887</v>
      </c>
      <c r="G9" s="2">
        <v>45265</v>
      </c>
      <c r="H9" s="7">
        <v>992678054001</v>
      </c>
      <c r="I9" s="4">
        <v>2.4500000000000002</v>
      </c>
      <c r="J9" s="4">
        <v>0</v>
      </c>
      <c r="K9" s="4">
        <v>2.4500000000000002</v>
      </c>
    </row>
    <row r="10" spans="1:11" x14ac:dyDescent="0.25">
      <c r="A10" s="5">
        <v>1790041220001</v>
      </c>
      <c r="B10" t="s">
        <v>28</v>
      </c>
      <c r="C10" t="s">
        <v>13</v>
      </c>
      <c r="D10" t="s">
        <v>307</v>
      </c>
      <c r="E10">
        <v>6.1220230117900402E+47</v>
      </c>
      <c r="F10" s="1">
        <v>45266.598773148151</v>
      </c>
      <c r="G10" s="2">
        <v>45266</v>
      </c>
      <c r="H10" s="7">
        <v>992678054001</v>
      </c>
      <c r="I10" s="4">
        <v>5.87</v>
      </c>
      <c r="J10" s="4">
        <v>0.7</v>
      </c>
      <c r="K10" s="4">
        <v>6.57</v>
      </c>
    </row>
    <row r="11" spans="1:11" x14ac:dyDescent="0.25">
      <c r="A11" s="5">
        <v>992378395001</v>
      </c>
      <c r="B11" t="s">
        <v>39</v>
      </c>
      <c r="C11" t="s">
        <v>13</v>
      </c>
      <c r="D11" t="s">
        <v>308</v>
      </c>
      <c r="E11">
        <v>7.1220230109923696E+47</v>
      </c>
      <c r="F11" s="1">
        <v>45267.867569444446</v>
      </c>
      <c r="G11" s="2">
        <v>45267</v>
      </c>
      <c r="H11" s="7">
        <v>992678054001</v>
      </c>
      <c r="I11" s="4">
        <v>13.39</v>
      </c>
      <c r="J11" s="4">
        <v>1.61</v>
      </c>
      <c r="K11" s="4">
        <v>15</v>
      </c>
    </row>
    <row r="12" spans="1:11" x14ac:dyDescent="0.25">
      <c r="A12" s="5">
        <v>968599020001</v>
      </c>
      <c r="B12" t="s">
        <v>45</v>
      </c>
      <c r="C12" t="s">
        <v>13</v>
      </c>
      <c r="D12" t="s">
        <v>309</v>
      </c>
      <c r="E12">
        <v>7.1220230109685897E+47</v>
      </c>
      <c r="F12" s="1">
        <v>45273.368842592594</v>
      </c>
      <c r="G12" s="2">
        <v>45267</v>
      </c>
      <c r="H12" s="7">
        <v>992678054001</v>
      </c>
      <c r="I12" s="4">
        <v>248.51</v>
      </c>
      <c r="J12" s="4">
        <v>0</v>
      </c>
      <c r="K12" s="4">
        <v>248.51</v>
      </c>
    </row>
    <row r="13" spans="1:11" x14ac:dyDescent="0.25">
      <c r="A13" s="5">
        <v>968599020001</v>
      </c>
      <c r="B13" t="s">
        <v>45</v>
      </c>
      <c r="C13" t="s">
        <v>13</v>
      </c>
      <c r="D13" t="s">
        <v>310</v>
      </c>
      <c r="E13">
        <v>7.1220230109685897E+47</v>
      </c>
      <c r="F13" s="1">
        <v>45273.368854166663</v>
      </c>
      <c r="G13" s="2">
        <v>45267</v>
      </c>
      <c r="H13" s="7">
        <v>992678054001</v>
      </c>
      <c r="I13" s="4">
        <v>6.05</v>
      </c>
      <c r="J13" s="4">
        <v>0</v>
      </c>
      <c r="K13" s="4">
        <v>6.05</v>
      </c>
    </row>
    <row r="14" spans="1:11" x14ac:dyDescent="0.25">
      <c r="A14" s="5">
        <v>968599020001</v>
      </c>
      <c r="B14" t="s">
        <v>45</v>
      </c>
      <c r="C14" t="s">
        <v>13</v>
      </c>
      <c r="D14" t="s">
        <v>311</v>
      </c>
      <c r="E14">
        <v>7.1220230109685897E+47</v>
      </c>
      <c r="F14" s="1">
        <v>45273.368854166663</v>
      </c>
      <c r="G14" s="2">
        <v>45267</v>
      </c>
      <c r="H14" s="7">
        <v>992678054001</v>
      </c>
      <c r="I14" s="4">
        <v>6.15</v>
      </c>
      <c r="J14" s="4">
        <v>0</v>
      </c>
      <c r="K14" s="4">
        <v>6.15</v>
      </c>
    </row>
    <row r="15" spans="1:11" x14ac:dyDescent="0.25">
      <c r="A15" s="5">
        <v>968599020001</v>
      </c>
      <c r="B15" t="s">
        <v>45</v>
      </c>
      <c r="C15" t="s">
        <v>13</v>
      </c>
      <c r="D15" t="s">
        <v>312</v>
      </c>
      <c r="E15">
        <v>7.1220230109685897E+47</v>
      </c>
      <c r="F15" s="1">
        <v>45273.342013888891</v>
      </c>
      <c r="G15" s="2">
        <v>45267</v>
      </c>
      <c r="H15" s="7">
        <v>992678054001</v>
      </c>
      <c r="I15" s="4">
        <v>319.10000000000002</v>
      </c>
      <c r="J15" s="4">
        <v>0</v>
      </c>
      <c r="K15" s="4">
        <v>319.10000000000002</v>
      </c>
    </row>
    <row r="16" spans="1:11" x14ac:dyDescent="0.25">
      <c r="A16" s="5">
        <v>968599020001</v>
      </c>
      <c r="B16" t="s">
        <v>45</v>
      </c>
      <c r="C16" t="s">
        <v>13</v>
      </c>
      <c r="D16" t="s">
        <v>313</v>
      </c>
      <c r="E16">
        <v>7.1220230109685897E+47</v>
      </c>
      <c r="F16" s="1">
        <v>45273.343541666669</v>
      </c>
      <c r="G16" s="2">
        <v>45267</v>
      </c>
      <c r="H16" s="7">
        <v>992678054001</v>
      </c>
      <c r="I16" s="4">
        <v>319.22000000000003</v>
      </c>
      <c r="J16" s="4">
        <v>0</v>
      </c>
      <c r="K16" s="4">
        <v>319.22000000000003</v>
      </c>
    </row>
    <row r="17" spans="1:11" x14ac:dyDescent="0.25">
      <c r="A17" s="5">
        <v>968599020001</v>
      </c>
      <c r="B17" t="s">
        <v>45</v>
      </c>
      <c r="C17" t="s">
        <v>13</v>
      </c>
      <c r="D17" t="s">
        <v>314</v>
      </c>
      <c r="E17">
        <v>7.1220230109685897E+47</v>
      </c>
      <c r="F17" s="1">
        <v>45273.335115740738</v>
      </c>
      <c r="G17" s="2">
        <v>45267</v>
      </c>
      <c r="H17" s="7">
        <v>992678054001</v>
      </c>
      <c r="I17" s="4">
        <v>51.31</v>
      </c>
      <c r="J17" s="4">
        <v>0</v>
      </c>
      <c r="K17" s="4">
        <v>51.31</v>
      </c>
    </row>
    <row r="18" spans="1:11" x14ac:dyDescent="0.25">
      <c r="A18" s="5">
        <v>1791310063001</v>
      </c>
      <c r="B18" t="s">
        <v>24</v>
      </c>
      <c r="C18" t="s">
        <v>13</v>
      </c>
      <c r="D18" t="s">
        <v>315</v>
      </c>
      <c r="E18">
        <v>8.12202301179131E+47</v>
      </c>
      <c r="F18" s="1">
        <v>45268.260092592594</v>
      </c>
      <c r="G18" s="2">
        <v>45268</v>
      </c>
      <c r="H18" s="7">
        <v>992678054001</v>
      </c>
      <c r="I18" s="4">
        <v>7.99</v>
      </c>
      <c r="J18" s="4">
        <v>0.96</v>
      </c>
      <c r="K18" s="4">
        <v>8.9499999999999993</v>
      </c>
    </row>
    <row r="19" spans="1:11" x14ac:dyDescent="0.25">
      <c r="A19" s="5">
        <v>1791256115001</v>
      </c>
      <c r="B19" t="s">
        <v>37</v>
      </c>
      <c r="C19" t="s">
        <v>13</v>
      </c>
      <c r="D19" t="s">
        <v>316</v>
      </c>
      <c r="E19">
        <v>8.12202301179125E+47</v>
      </c>
      <c r="F19" s="1">
        <v>45268.351064814815</v>
      </c>
      <c r="G19" s="2">
        <v>45268</v>
      </c>
      <c r="H19" s="7">
        <v>992678054001</v>
      </c>
      <c r="I19" s="4">
        <v>50</v>
      </c>
      <c r="J19" s="4">
        <v>6</v>
      </c>
      <c r="K19" s="4">
        <v>56</v>
      </c>
    </row>
    <row r="20" spans="1:11" x14ac:dyDescent="0.25">
      <c r="A20" s="5">
        <v>992739401001</v>
      </c>
      <c r="B20" t="s">
        <v>74</v>
      </c>
      <c r="C20" t="s">
        <v>13</v>
      </c>
      <c r="D20" t="s">
        <v>317</v>
      </c>
      <c r="E20">
        <v>1.11220230109927E+48</v>
      </c>
      <c r="F20" s="1">
        <v>45271.821527777778</v>
      </c>
      <c r="G20" s="2">
        <v>45271</v>
      </c>
      <c r="H20" s="7">
        <v>992678054001</v>
      </c>
      <c r="I20" s="4">
        <v>8.93</v>
      </c>
      <c r="J20" s="4">
        <v>1.07</v>
      </c>
      <c r="K20" s="4">
        <v>10</v>
      </c>
    </row>
    <row r="21" spans="1:11" x14ac:dyDescent="0.25">
      <c r="A21" s="5">
        <v>991450009001</v>
      </c>
      <c r="B21" t="s">
        <v>48</v>
      </c>
      <c r="C21" t="s">
        <v>13</v>
      </c>
      <c r="D21" t="s">
        <v>318</v>
      </c>
      <c r="E21">
        <v>1.21220230109914E+48</v>
      </c>
      <c r="F21" s="1">
        <v>45273.163599537038</v>
      </c>
      <c r="G21" s="2">
        <v>45272</v>
      </c>
      <c r="H21" s="7">
        <v>992678054001</v>
      </c>
      <c r="I21" s="4">
        <v>2.73</v>
      </c>
      <c r="J21" s="4">
        <v>0.01</v>
      </c>
      <c r="K21" s="4">
        <v>2.74</v>
      </c>
    </row>
    <row r="22" spans="1:11" x14ac:dyDescent="0.25">
      <c r="A22" s="5">
        <v>991450009001</v>
      </c>
      <c r="B22" t="s">
        <v>48</v>
      </c>
      <c r="C22" t="s">
        <v>13</v>
      </c>
      <c r="D22" t="s">
        <v>319</v>
      </c>
      <c r="E22">
        <v>1.21220230109914E+48</v>
      </c>
      <c r="F22" s="1">
        <v>45273.154629629629</v>
      </c>
      <c r="G22" s="2">
        <v>45272</v>
      </c>
      <c r="H22" s="7">
        <v>992678054001</v>
      </c>
      <c r="I22" s="4">
        <v>554.85</v>
      </c>
      <c r="J22" s="4">
        <v>0.01</v>
      </c>
      <c r="K22" s="4">
        <v>554.86</v>
      </c>
    </row>
    <row r="23" spans="1:11" x14ac:dyDescent="0.25">
      <c r="A23" s="5">
        <v>1791768892001</v>
      </c>
      <c r="B23" t="s">
        <v>61</v>
      </c>
      <c r="C23" t="s">
        <v>13</v>
      </c>
      <c r="D23" t="s">
        <v>320</v>
      </c>
      <c r="E23">
        <v>1.21220230117917E+48</v>
      </c>
      <c r="F23" s="1">
        <v>45272.368437500001</v>
      </c>
      <c r="G23" s="2">
        <v>45272</v>
      </c>
      <c r="H23" s="7">
        <v>992678054001</v>
      </c>
      <c r="I23" s="4">
        <v>1060</v>
      </c>
      <c r="J23" s="4">
        <v>0</v>
      </c>
      <c r="K23" s="4">
        <v>1060</v>
      </c>
    </row>
    <row r="24" spans="1:11" x14ac:dyDescent="0.25">
      <c r="A24" s="5">
        <v>1791768892001</v>
      </c>
      <c r="B24" t="s">
        <v>61</v>
      </c>
      <c r="C24" t="s">
        <v>13</v>
      </c>
      <c r="D24" t="s">
        <v>321</v>
      </c>
      <c r="E24">
        <v>1.21220230117917E+48</v>
      </c>
      <c r="F24" s="1">
        <v>45272.36891203704</v>
      </c>
      <c r="G24" s="2">
        <v>45272</v>
      </c>
      <c r="H24" s="7">
        <v>992678054001</v>
      </c>
      <c r="I24" s="4">
        <v>265</v>
      </c>
      <c r="J24" s="4">
        <v>31.8</v>
      </c>
      <c r="K24" s="4">
        <v>296.8</v>
      </c>
    </row>
    <row r="25" spans="1:11" x14ac:dyDescent="0.25">
      <c r="A25" s="5">
        <v>991450009001</v>
      </c>
      <c r="B25" t="s">
        <v>48</v>
      </c>
      <c r="C25" t="s">
        <v>13</v>
      </c>
      <c r="D25" t="s">
        <v>322</v>
      </c>
      <c r="E25">
        <v>1.21220230109914E+48</v>
      </c>
      <c r="F25" s="1">
        <v>45273.124594907407</v>
      </c>
      <c r="G25" s="2">
        <v>45272</v>
      </c>
      <c r="H25" s="7">
        <v>992678054001</v>
      </c>
      <c r="I25" s="4">
        <v>24.1</v>
      </c>
      <c r="J25" s="4">
        <v>0.01</v>
      </c>
      <c r="K25" s="4">
        <v>24.11</v>
      </c>
    </row>
    <row r="26" spans="1:11" x14ac:dyDescent="0.25">
      <c r="A26" s="5">
        <v>991450009001</v>
      </c>
      <c r="B26" t="s">
        <v>48</v>
      </c>
      <c r="C26" t="s">
        <v>13</v>
      </c>
      <c r="D26" t="s">
        <v>323</v>
      </c>
      <c r="E26">
        <v>1.21220230109914E+48</v>
      </c>
      <c r="F26" s="1">
        <v>45273.12462962963</v>
      </c>
      <c r="G26" s="2">
        <v>45272</v>
      </c>
      <c r="H26" s="7">
        <v>992678054001</v>
      </c>
      <c r="I26" s="4">
        <v>14.23</v>
      </c>
      <c r="J26" s="4">
        <v>0.01</v>
      </c>
      <c r="K26" s="4">
        <v>14.24</v>
      </c>
    </row>
    <row r="27" spans="1:11" x14ac:dyDescent="0.25">
      <c r="A27" s="5">
        <v>991450009001</v>
      </c>
      <c r="B27" t="s">
        <v>48</v>
      </c>
      <c r="C27" t="s">
        <v>13</v>
      </c>
      <c r="D27" t="s">
        <v>324</v>
      </c>
      <c r="E27">
        <v>1.21220230109914E+48</v>
      </c>
      <c r="F27" s="1">
        <v>45273.14770833333</v>
      </c>
      <c r="G27" s="2">
        <v>45272</v>
      </c>
      <c r="H27" s="7">
        <v>992678054001</v>
      </c>
      <c r="I27" s="4">
        <v>53.01</v>
      </c>
      <c r="J27" s="4">
        <v>0.01</v>
      </c>
      <c r="K27" s="4">
        <v>53.02</v>
      </c>
    </row>
    <row r="28" spans="1:11" x14ac:dyDescent="0.25">
      <c r="A28" s="5">
        <v>991450009001</v>
      </c>
      <c r="B28" t="s">
        <v>48</v>
      </c>
      <c r="C28" t="s">
        <v>13</v>
      </c>
      <c r="D28" t="s">
        <v>325</v>
      </c>
      <c r="E28">
        <v>1.21220230109914E+48</v>
      </c>
      <c r="F28" s="1">
        <v>45273.164768518516</v>
      </c>
      <c r="G28" s="2">
        <v>45272</v>
      </c>
      <c r="H28" s="7">
        <v>992678054001</v>
      </c>
      <c r="I28" s="4">
        <v>4.17</v>
      </c>
      <c r="J28" s="4">
        <v>0.01</v>
      </c>
      <c r="K28" s="4">
        <v>4.18</v>
      </c>
    </row>
    <row r="29" spans="1:11" x14ac:dyDescent="0.25">
      <c r="A29" s="5">
        <v>990865477001</v>
      </c>
      <c r="B29" t="s">
        <v>326</v>
      </c>
      <c r="C29" t="s">
        <v>13</v>
      </c>
      <c r="D29" t="s">
        <v>327</v>
      </c>
      <c r="E29">
        <v>1.31220230109908E+48</v>
      </c>
      <c r="F29" s="1">
        <v>45273.936759259261</v>
      </c>
      <c r="G29" s="2">
        <v>45273</v>
      </c>
      <c r="H29" s="7">
        <v>992678054001</v>
      </c>
      <c r="I29" s="4">
        <v>17.850000000000001</v>
      </c>
      <c r="J29" s="4">
        <v>2.14</v>
      </c>
      <c r="K29" s="4">
        <v>19.989999999999998</v>
      </c>
    </row>
    <row r="30" spans="1:11" x14ac:dyDescent="0.25">
      <c r="A30" s="5">
        <v>913523296001</v>
      </c>
      <c r="B30" t="s">
        <v>66</v>
      </c>
      <c r="C30" t="s">
        <v>13</v>
      </c>
      <c r="D30" t="s">
        <v>328</v>
      </c>
      <c r="E30">
        <v>1.4122023010913501E+48</v>
      </c>
      <c r="F30" s="1">
        <v>45274.521562499998</v>
      </c>
      <c r="G30" s="2">
        <v>45274</v>
      </c>
      <c r="H30" s="7">
        <v>992678054001</v>
      </c>
      <c r="I30" s="4">
        <v>991.57</v>
      </c>
      <c r="J30" s="4">
        <v>118.99</v>
      </c>
      <c r="K30" s="4">
        <v>1110.56</v>
      </c>
    </row>
    <row r="31" spans="1:11" x14ac:dyDescent="0.25">
      <c r="A31" s="5">
        <v>992739401001</v>
      </c>
      <c r="B31" t="s">
        <v>74</v>
      </c>
      <c r="C31" t="s">
        <v>13</v>
      </c>
      <c r="D31" t="s">
        <v>329</v>
      </c>
      <c r="E31">
        <v>1.4122023010992699E+48</v>
      </c>
      <c r="F31" s="1">
        <v>45274.621782407405</v>
      </c>
      <c r="G31" s="2">
        <v>45274</v>
      </c>
      <c r="H31" s="7">
        <v>992678054001</v>
      </c>
      <c r="I31" s="4">
        <v>15</v>
      </c>
      <c r="J31" s="4">
        <v>1.8</v>
      </c>
      <c r="K31" s="4">
        <v>16.8</v>
      </c>
    </row>
    <row r="32" spans="1:11" x14ac:dyDescent="0.25">
      <c r="A32" s="5">
        <v>190072002001</v>
      </c>
      <c r="B32" t="s">
        <v>192</v>
      </c>
      <c r="C32" t="s">
        <v>13</v>
      </c>
      <c r="D32" t="s">
        <v>330</v>
      </c>
      <c r="E32">
        <v>1.5122023010189999E+48</v>
      </c>
      <c r="F32" s="1">
        <v>45275.703148148146</v>
      </c>
      <c r="G32" s="2">
        <v>45275</v>
      </c>
      <c r="H32" s="7">
        <v>992678054001</v>
      </c>
      <c r="I32" s="4">
        <v>31.07</v>
      </c>
      <c r="J32" s="4">
        <v>3.73</v>
      </c>
      <c r="K32" s="4">
        <v>34.799999999999997</v>
      </c>
    </row>
    <row r="33" spans="1:11" x14ac:dyDescent="0.25">
      <c r="A33" s="5">
        <v>190072002001</v>
      </c>
      <c r="B33" t="s">
        <v>192</v>
      </c>
      <c r="C33" t="s">
        <v>13</v>
      </c>
      <c r="D33" t="s">
        <v>331</v>
      </c>
      <c r="E33">
        <v>1.5122023010189999E+48</v>
      </c>
      <c r="F33" s="1">
        <v>45275.626527777778</v>
      </c>
      <c r="G33" s="2">
        <v>45275</v>
      </c>
      <c r="H33" s="7">
        <v>992678054001</v>
      </c>
      <c r="I33" s="4">
        <v>29.87</v>
      </c>
      <c r="J33" s="4">
        <v>3.58</v>
      </c>
      <c r="K33" s="4">
        <v>33.450000000000003</v>
      </c>
    </row>
    <row r="34" spans="1:11" x14ac:dyDescent="0.25">
      <c r="A34" s="5">
        <v>906525555001</v>
      </c>
      <c r="B34" t="s">
        <v>332</v>
      </c>
      <c r="C34" t="s">
        <v>13</v>
      </c>
      <c r="D34" t="s">
        <v>333</v>
      </c>
      <c r="E34">
        <v>1.51220230109065E+48</v>
      </c>
      <c r="F34" s="1">
        <v>45275.790613425925</v>
      </c>
      <c r="G34" s="2">
        <v>45275</v>
      </c>
      <c r="H34" s="7">
        <v>992678054001</v>
      </c>
      <c r="I34" s="4">
        <v>2.68</v>
      </c>
      <c r="J34" s="4">
        <v>0.32</v>
      </c>
      <c r="K34" s="4">
        <v>3</v>
      </c>
    </row>
    <row r="35" spans="1:11" x14ac:dyDescent="0.25">
      <c r="A35" s="5">
        <v>990017514001</v>
      </c>
      <c r="B35" t="s">
        <v>70</v>
      </c>
      <c r="C35" t="s">
        <v>13</v>
      </c>
      <c r="D35" t="s">
        <v>334</v>
      </c>
      <c r="E35">
        <v>1.6122023010989999E+48</v>
      </c>
      <c r="F35" s="1">
        <v>45276.743159722224</v>
      </c>
      <c r="G35" s="2">
        <v>45276</v>
      </c>
      <c r="H35" s="7">
        <v>992678054001</v>
      </c>
      <c r="I35" s="4">
        <v>14.02</v>
      </c>
      <c r="J35" s="4">
        <v>0.8</v>
      </c>
      <c r="K35" s="4">
        <v>14.82</v>
      </c>
    </row>
    <row r="36" spans="1:11" x14ac:dyDescent="0.25">
      <c r="A36" s="5">
        <v>101518660001</v>
      </c>
      <c r="B36" t="s">
        <v>31</v>
      </c>
      <c r="C36" t="s">
        <v>13</v>
      </c>
      <c r="D36" t="s">
        <v>335</v>
      </c>
      <c r="E36">
        <v>1.8122023010101499E+48</v>
      </c>
      <c r="F36" s="1">
        <v>45279.442615740743</v>
      </c>
      <c r="G36" s="2">
        <v>45278</v>
      </c>
      <c r="H36" s="7">
        <v>992678054001</v>
      </c>
      <c r="I36" s="4">
        <v>8.93</v>
      </c>
      <c r="J36" s="4">
        <v>1.07</v>
      </c>
      <c r="K36" s="4">
        <v>10</v>
      </c>
    </row>
    <row r="37" spans="1:11" x14ac:dyDescent="0.25">
      <c r="A37" s="5">
        <v>992739401001</v>
      </c>
      <c r="B37" t="s">
        <v>74</v>
      </c>
      <c r="C37" t="s">
        <v>13</v>
      </c>
      <c r="D37" t="s">
        <v>336</v>
      </c>
      <c r="E37">
        <v>1.8122023010992701E+48</v>
      </c>
      <c r="F37" s="1">
        <v>45278.361354166664</v>
      </c>
      <c r="G37" s="2">
        <v>45278</v>
      </c>
      <c r="H37" s="7">
        <v>992678054001</v>
      </c>
      <c r="I37" s="4">
        <v>3.57</v>
      </c>
      <c r="J37" s="4">
        <v>0.43</v>
      </c>
      <c r="K37" s="4">
        <v>4</v>
      </c>
    </row>
    <row r="38" spans="1:11" x14ac:dyDescent="0.25">
      <c r="A38" s="5">
        <v>992739401001</v>
      </c>
      <c r="B38" t="s">
        <v>74</v>
      </c>
      <c r="C38" t="s">
        <v>13</v>
      </c>
      <c r="D38" t="s">
        <v>337</v>
      </c>
      <c r="E38">
        <v>2.01220230109927E+48</v>
      </c>
      <c r="F38" s="1">
        <v>45280.986215277779</v>
      </c>
      <c r="G38" s="2">
        <v>45280</v>
      </c>
      <c r="H38" s="7">
        <v>992678054001</v>
      </c>
      <c r="I38" s="4">
        <v>13.39</v>
      </c>
      <c r="J38" s="4">
        <v>1.61</v>
      </c>
      <c r="K38" s="4">
        <v>15</v>
      </c>
    </row>
    <row r="39" spans="1:11" x14ac:dyDescent="0.25">
      <c r="A39" s="5">
        <v>1801916600001</v>
      </c>
      <c r="B39" t="s">
        <v>338</v>
      </c>
      <c r="C39" t="s">
        <v>13</v>
      </c>
      <c r="D39" t="s">
        <v>339</v>
      </c>
      <c r="E39">
        <v>2.01220230118019E+48</v>
      </c>
      <c r="F39" s="1">
        <v>45281.477685185186</v>
      </c>
      <c r="G39" s="2">
        <v>45280</v>
      </c>
      <c r="H39" s="7">
        <v>992678054001</v>
      </c>
      <c r="I39" s="4">
        <v>6.77</v>
      </c>
      <c r="J39" s="4">
        <v>0.81</v>
      </c>
      <c r="K39" s="4">
        <v>7.58</v>
      </c>
    </row>
    <row r="40" spans="1:11" x14ac:dyDescent="0.25">
      <c r="A40" s="5">
        <v>993028932001</v>
      </c>
      <c r="B40" t="s">
        <v>340</v>
      </c>
      <c r="C40" t="s">
        <v>13</v>
      </c>
      <c r="D40" t="s">
        <v>341</v>
      </c>
      <c r="E40">
        <v>2.1122023010992999E+48</v>
      </c>
      <c r="F40" s="1">
        <v>45284.960821759261</v>
      </c>
      <c r="G40" s="2">
        <v>45281</v>
      </c>
      <c r="H40" s="7">
        <v>992678054001</v>
      </c>
      <c r="I40" s="4">
        <v>4.46</v>
      </c>
      <c r="J40" s="4">
        <v>0.54</v>
      </c>
      <c r="K40" s="4">
        <v>5</v>
      </c>
    </row>
    <row r="41" spans="1:11" x14ac:dyDescent="0.25">
      <c r="A41" s="5">
        <v>990005737001</v>
      </c>
      <c r="B41" t="s">
        <v>95</v>
      </c>
      <c r="C41" t="s">
        <v>13</v>
      </c>
      <c r="D41" t="s">
        <v>342</v>
      </c>
      <c r="E41">
        <v>2.112202301099E+48</v>
      </c>
      <c r="F41" s="1">
        <v>45281.560613425929</v>
      </c>
      <c r="G41" s="2">
        <v>45281</v>
      </c>
      <c r="H41" s="7">
        <v>992678054001</v>
      </c>
      <c r="I41" s="4">
        <v>0.51</v>
      </c>
      <c r="J41" s="4">
        <v>0.06</v>
      </c>
      <c r="K41" s="4">
        <v>0.56999999999999995</v>
      </c>
    </row>
    <row r="42" spans="1:11" x14ac:dyDescent="0.25">
      <c r="A42" s="5">
        <v>990005737001</v>
      </c>
      <c r="B42" t="s">
        <v>95</v>
      </c>
      <c r="C42" t="s">
        <v>13</v>
      </c>
      <c r="D42" t="s">
        <v>343</v>
      </c>
      <c r="E42">
        <v>2.112202301099E+48</v>
      </c>
      <c r="F42" s="1">
        <v>45281.557997685188</v>
      </c>
      <c r="G42" s="2">
        <v>45281</v>
      </c>
      <c r="H42" s="7">
        <v>992678054001</v>
      </c>
      <c r="I42" s="4">
        <v>0.51</v>
      </c>
      <c r="J42" s="4">
        <v>0.06</v>
      </c>
      <c r="K42" s="4">
        <v>0.56999999999999995</v>
      </c>
    </row>
    <row r="43" spans="1:11" x14ac:dyDescent="0.25">
      <c r="A43" s="5">
        <v>990005737001</v>
      </c>
      <c r="B43" t="s">
        <v>95</v>
      </c>
      <c r="C43" t="s">
        <v>13</v>
      </c>
      <c r="D43" t="s">
        <v>344</v>
      </c>
      <c r="E43">
        <v>2.112202301099E+48</v>
      </c>
      <c r="F43" s="1">
        <v>45281.557928240742</v>
      </c>
      <c r="G43" s="2">
        <v>45281</v>
      </c>
      <c r="H43" s="7">
        <v>992678054001</v>
      </c>
      <c r="I43" s="4">
        <v>0.51</v>
      </c>
      <c r="J43" s="4">
        <v>0.06</v>
      </c>
      <c r="K43" s="4">
        <v>0.56999999999999995</v>
      </c>
    </row>
    <row r="44" spans="1:11" x14ac:dyDescent="0.25">
      <c r="A44" s="5">
        <v>990005737001</v>
      </c>
      <c r="B44" t="s">
        <v>95</v>
      </c>
      <c r="C44" t="s">
        <v>13</v>
      </c>
      <c r="D44" t="s">
        <v>345</v>
      </c>
      <c r="E44">
        <v>2.112202301099E+48</v>
      </c>
      <c r="F44" s="1">
        <v>45281.557835648149</v>
      </c>
      <c r="G44" s="2">
        <v>45281</v>
      </c>
      <c r="H44" s="7">
        <v>992678054001</v>
      </c>
      <c r="I44" s="4">
        <v>0.51</v>
      </c>
      <c r="J44" s="4">
        <v>0.06</v>
      </c>
      <c r="K44" s="4">
        <v>0.56999999999999995</v>
      </c>
    </row>
    <row r="45" spans="1:11" x14ac:dyDescent="0.25">
      <c r="A45" s="5">
        <v>990005737001</v>
      </c>
      <c r="B45" t="s">
        <v>95</v>
      </c>
      <c r="C45" t="s">
        <v>13</v>
      </c>
      <c r="D45" t="s">
        <v>346</v>
      </c>
      <c r="E45">
        <v>2.112202301099E+48</v>
      </c>
      <c r="F45" s="1">
        <v>45281.557939814818</v>
      </c>
      <c r="G45" s="2">
        <v>45281</v>
      </c>
      <c r="H45" s="7">
        <v>992678054001</v>
      </c>
      <c r="I45" s="4">
        <v>0.51</v>
      </c>
      <c r="J45" s="4">
        <v>0.06</v>
      </c>
      <c r="K45" s="4">
        <v>0.56999999999999995</v>
      </c>
    </row>
    <row r="46" spans="1:11" x14ac:dyDescent="0.25">
      <c r="A46" s="5">
        <v>990005737001</v>
      </c>
      <c r="B46" t="s">
        <v>95</v>
      </c>
      <c r="C46" t="s">
        <v>13</v>
      </c>
      <c r="D46" t="s">
        <v>347</v>
      </c>
      <c r="E46">
        <v>2.112202301099E+48</v>
      </c>
      <c r="F46" s="1">
        <v>45281.560659722221</v>
      </c>
      <c r="G46" s="2">
        <v>45281</v>
      </c>
      <c r="H46" s="7">
        <v>992678054001</v>
      </c>
      <c r="I46" s="4">
        <v>0.51</v>
      </c>
      <c r="J46" s="4">
        <v>0.06</v>
      </c>
      <c r="K46" s="4">
        <v>0.56999999999999995</v>
      </c>
    </row>
    <row r="47" spans="1:11" x14ac:dyDescent="0.25">
      <c r="A47" s="5">
        <v>990005737001</v>
      </c>
      <c r="B47" t="s">
        <v>95</v>
      </c>
      <c r="C47" t="s">
        <v>13</v>
      </c>
      <c r="D47" t="s">
        <v>348</v>
      </c>
      <c r="E47">
        <v>2.112202301099E+48</v>
      </c>
      <c r="F47" s="1">
        <v>45281.557708333334</v>
      </c>
      <c r="G47" s="2">
        <v>45281</v>
      </c>
      <c r="H47" s="7">
        <v>992678054001</v>
      </c>
      <c r="I47" s="4">
        <v>0.51</v>
      </c>
      <c r="J47" s="4">
        <v>0.06</v>
      </c>
      <c r="K47" s="4">
        <v>0.56999999999999995</v>
      </c>
    </row>
    <row r="48" spans="1:11" x14ac:dyDescent="0.25">
      <c r="A48" s="5">
        <v>990005737001</v>
      </c>
      <c r="B48" t="s">
        <v>95</v>
      </c>
      <c r="C48" t="s">
        <v>13</v>
      </c>
      <c r="D48" t="s">
        <v>349</v>
      </c>
      <c r="E48">
        <v>2.112202301099E+48</v>
      </c>
      <c r="F48" s="1">
        <v>45281.55809027778</v>
      </c>
      <c r="G48" s="2">
        <v>45281</v>
      </c>
      <c r="H48" s="7">
        <v>992678054001</v>
      </c>
      <c r="I48" s="4">
        <v>0.51</v>
      </c>
      <c r="J48" s="4">
        <v>0.06</v>
      </c>
      <c r="K48" s="4">
        <v>0.56999999999999995</v>
      </c>
    </row>
    <row r="49" spans="1:11" x14ac:dyDescent="0.25">
      <c r="A49" s="5">
        <v>990005737001</v>
      </c>
      <c r="B49" t="s">
        <v>95</v>
      </c>
      <c r="C49" t="s">
        <v>13</v>
      </c>
      <c r="D49" t="s">
        <v>350</v>
      </c>
      <c r="E49">
        <v>2.112202301099E+48</v>
      </c>
      <c r="F49" s="1">
        <v>45281.55773148148</v>
      </c>
      <c r="G49" s="2">
        <v>45281</v>
      </c>
      <c r="H49" s="7">
        <v>992678054001</v>
      </c>
      <c r="I49" s="4">
        <v>0.51</v>
      </c>
      <c r="J49" s="4">
        <v>0.06</v>
      </c>
      <c r="K49" s="4">
        <v>0.56999999999999995</v>
      </c>
    </row>
    <row r="50" spans="1:11" x14ac:dyDescent="0.25">
      <c r="A50" s="5">
        <v>990005737001</v>
      </c>
      <c r="B50" t="s">
        <v>95</v>
      </c>
      <c r="C50" t="s">
        <v>13</v>
      </c>
      <c r="D50" t="s">
        <v>351</v>
      </c>
      <c r="E50">
        <v>2.112202301099E+48</v>
      </c>
      <c r="F50" s="1">
        <v>45281.560567129629</v>
      </c>
      <c r="G50" s="2">
        <v>45281</v>
      </c>
      <c r="H50" s="7">
        <v>992678054001</v>
      </c>
      <c r="I50" s="4">
        <v>0.51</v>
      </c>
      <c r="J50" s="4">
        <v>0.06</v>
      </c>
      <c r="K50" s="4">
        <v>0.56999999999999995</v>
      </c>
    </row>
    <row r="51" spans="1:11" x14ac:dyDescent="0.25">
      <c r="A51" s="5">
        <v>990005737001</v>
      </c>
      <c r="B51" t="s">
        <v>95</v>
      </c>
      <c r="C51" t="s">
        <v>13</v>
      </c>
      <c r="D51" t="s">
        <v>352</v>
      </c>
      <c r="E51">
        <v>2.112202301099E+48</v>
      </c>
      <c r="F51" s="1">
        <v>45281.560624999998</v>
      </c>
      <c r="G51" s="2">
        <v>45281</v>
      </c>
      <c r="H51" s="7">
        <v>992678054001</v>
      </c>
      <c r="I51" s="4">
        <v>0.51</v>
      </c>
      <c r="J51" s="4">
        <v>0.06</v>
      </c>
      <c r="K51" s="4">
        <v>0.56999999999999995</v>
      </c>
    </row>
    <row r="52" spans="1:11" x14ac:dyDescent="0.25">
      <c r="A52" s="5">
        <v>990005737001</v>
      </c>
      <c r="B52" t="s">
        <v>95</v>
      </c>
      <c r="C52" t="s">
        <v>13</v>
      </c>
      <c r="D52" t="s">
        <v>353</v>
      </c>
      <c r="E52">
        <v>2.112202301099E+48</v>
      </c>
      <c r="F52" s="1">
        <v>45281.558020833334</v>
      </c>
      <c r="G52" s="2">
        <v>45281</v>
      </c>
      <c r="H52" s="7">
        <v>992678054001</v>
      </c>
      <c r="I52" s="4">
        <v>0.51</v>
      </c>
      <c r="J52" s="4">
        <v>0.06</v>
      </c>
      <c r="K52" s="4">
        <v>0.56999999999999995</v>
      </c>
    </row>
    <row r="53" spans="1:11" x14ac:dyDescent="0.25">
      <c r="A53" s="5">
        <v>990005737001</v>
      </c>
      <c r="B53" t="s">
        <v>95</v>
      </c>
      <c r="C53" t="s">
        <v>13</v>
      </c>
      <c r="D53" t="s">
        <v>354</v>
      </c>
      <c r="E53">
        <v>2.112202301099E+48</v>
      </c>
      <c r="F53" s="1">
        <v>45281.560648148145</v>
      </c>
      <c r="G53" s="2">
        <v>45281</v>
      </c>
      <c r="H53" s="7">
        <v>992678054001</v>
      </c>
      <c r="I53" s="4">
        <v>0.51</v>
      </c>
      <c r="J53" s="4">
        <v>0.06</v>
      </c>
      <c r="K53" s="4">
        <v>0.56999999999999995</v>
      </c>
    </row>
    <row r="54" spans="1:11" x14ac:dyDescent="0.25">
      <c r="A54" s="5">
        <v>1791768892001</v>
      </c>
      <c r="B54" t="s">
        <v>61</v>
      </c>
      <c r="C54" t="s">
        <v>13</v>
      </c>
      <c r="D54" t="s">
        <v>355</v>
      </c>
      <c r="E54">
        <v>2.6122023011791699E+48</v>
      </c>
      <c r="F54" s="1">
        <v>45286.459166666667</v>
      </c>
      <c r="G54" s="2">
        <v>45286</v>
      </c>
      <c r="H54" s="7">
        <v>992678054001</v>
      </c>
      <c r="I54" s="4">
        <v>265</v>
      </c>
      <c r="J54" s="4">
        <v>31.8</v>
      </c>
      <c r="K54" s="4">
        <v>296.8</v>
      </c>
    </row>
    <row r="55" spans="1:11" x14ac:dyDescent="0.25">
      <c r="A55" s="5">
        <v>1791768892001</v>
      </c>
      <c r="B55" t="s">
        <v>61</v>
      </c>
      <c r="C55" t="s">
        <v>13</v>
      </c>
      <c r="D55" t="s">
        <v>356</v>
      </c>
      <c r="E55">
        <v>2.6122023011791699E+48</v>
      </c>
      <c r="F55" s="1">
        <v>45286.460219907407</v>
      </c>
      <c r="G55" s="2">
        <v>45286</v>
      </c>
      <c r="H55" s="7">
        <v>992678054001</v>
      </c>
      <c r="I55" s="4">
        <v>1060</v>
      </c>
      <c r="J55" s="4">
        <v>0</v>
      </c>
      <c r="K55" s="4">
        <v>1060</v>
      </c>
    </row>
    <row r="56" spans="1:11" x14ac:dyDescent="0.25">
      <c r="A56" s="5">
        <v>913523296001</v>
      </c>
      <c r="B56" t="s">
        <v>66</v>
      </c>
      <c r="C56" t="s">
        <v>13</v>
      </c>
      <c r="D56" t="s">
        <v>357</v>
      </c>
      <c r="E56">
        <v>2.6122023010913499E+48</v>
      </c>
      <c r="F56" s="1">
        <v>45286.595057870371</v>
      </c>
      <c r="G56" s="2">
        <v>45286</v>
      </c>
      <c r="H56" s="7">
        <v>992678054001</v>
      </c>
      <c r="I56" s="4">
        <v>991.57</v>
      </c>
      <c r="J56" s="4">
        <v>118.99</v>
      </c>
      <c r="K56" s="4">
        <v>1110.56</v>
      </c>
    </row>
    <row r="57" spans="1:11" x14ac:dyDescent="0.25">
      <c r="A57" s="5">
        <v>926561598001</v>
      </c>
      <c r="B57" t="s">
        <v>219</v>
      </c>
      <c r="C57" t="s">
        <v>13</v>
      </c>
      <c r="D57" t="s">
        <v>358</v>
      </c>
      <c r="E57">
        <v>2.61220230109265E+48</v>
      </c>
      <c r="F57" s="1">
        <v>45286.623159722221</v>
      </c>
      <c r="G57" s="2">
        <v>45286</v>
      </c>
      <c r="H57" s="7">
        <v>992678054001</v>
      </c>
      <c r="I57" s="4">
        <v>3.25</v>
      </c>
      <c r="J57" s="4">
        <v>0</v>
      </c>
      <c r="K57" s="4">
        <v>3.25</v>
      </c>
    </row>
    <row r="58" spans="1:11" x14ac:dyDescent="0.25">
      <c r="A58" s="5">
        <v>1315524486001</v>
      </c>
      <c r="B58" t="s">
        <v>86</v>
      </c>
      <c r="C58" t="s">
        <v>13</v>
      </c>
      <c r="D58" t="s">
        <v>359</v>
      </c>
      <c r="E58">
        <v>2.7122023011315501E+48</v>
      </c>
      <c r="F58" s="1">
        <v>45287.655173611114</v>
      </c>
      <c r="G58" s="2">
        <v>45287</v>
      </c>
      <c r="H58" s="7">
        <v>992678054001</v>
      </c>
      <c r="I58" s="4">
        <v>646</v>
      </c>
      <c r="J58" s="4">
        <v>77.52</v>
      </c>
      <c r="K58" s="4">
        <v>723.52</v>
      </c>
    </row>
    <row r="59" spans="1:11" x14ac:dyDescent="0.25">
      <c r="A59" s="5">
        <v>1790041220001</v>
      </c>
      <c r="B59" t="s">
        <v>28</v>
      </c>
      <c r="C59" t="s">
        <v>13</v>
      </c>
      <c r="D59" t="s">
        <v>360</v>
      </c>
      <c r="E59">
        <v>2.812202301179E+48</v>
      </c>
      <c r="F59" s="1">
        <v>45288.648912037039</v>
      </c>
      <c r="G59" s="2">
        <v>45288</v>
      </c>
      <c r="H59" s="7">
        <v>992678054001</v>
      </c>
      <c r="I59" s="4">
        <v>4.43</v>
      </c>
      <c r="J59" s="4">
        <v>0.53</v>
      </c>
      <c r="K59" s="4">
        <v>4.96</v>
      </c>
    </row>
    <row r="60" spans="1:11" x14ac:dyDescent="0.25">
      <c r="A60" s="5">
        <v>990976643001</v>
      </c>
      <c r="B60" t="s">
        <v>35</v>
      </c>
      <c r="C60" t="s">
        <v>13</v>
      </c>
      <c r="D60" t="s">
        <v>361</v>
      </c>
      <c r="E60">
        <v>2.8122023010990899E+48</v>
      </c>
      <c r="F60" s="1">
        <v>45288.347916666666</v>
      </c>
      <c r="G60" s="2">
        <v>45288</v>
      </c>
      <c r="H60" s="7">
        <v>992678054001</v>
      </c>
      <c r="I60" s="4">
        <v>7.14</v>
      </c>
      <c r="J60" s="4">
        <v>0.86</v>
      </c>
      <c r="K60" s="4">
        <v>8</v>
      </c>
    </row>
    <row r="61" spans="1:11" x14ac:dyDescent="0.25">
      <c r="A61" s="5">
        <v>990976643001</v>
      </c>
      <c r="B61" t="s">
        <v>35</v>
      </c>
      <c r="C61" t="s">
        <v>13</v>
      </c>
      <c r="D61" t="s">
        <v>362</v>
      </c>
      <c r="E61">
        <v>2.8122023010990899E+48</v>
      </c>
      <c r="F61" s="1">
        <v>45288.347395833334</v>
      </c>
      <c r="G61" s="2">
        <v>45288</v>
      </c>
      <c r="H61" s="7">
        <v>992678054001</v>
      </c>
      <c r="I61" s="4">
        <v>13.39</v>
      </c>
      <c r="J61" s="4">
        <v>1.61</v>
      </c>
      <c r="K61" s="4">
        <v>15</v>
      </c>
    </row>
    <row r="62" spans="1:11" x14ac:dyDescent="0.25">
      <c r="A62" s="5">
        <v>993366686001</v>
      </c>
      <c r="B62" t="s">
        <v>184</v>
      </c>
      <c r="C62" t="s">
        <v>13</v>
      </c>
      <c r="D62" t="s">
        <v>363</v>
      </c>
      <c r="E62">
        <v>2.9122023010993301E+48</v>
      </c>
      <c r="F62" s="1">
        <v>45289.506655092591</v>
      </c>
      <c r="G62" s="2">
        <v>45289</v>
      </c>
      <c r="H62" s="7">
        <v>992678054001</v>
      </c>
      <c r="I62" s="4">
        <v>13.8</v>
      </c>
      <c r="J62" s="4">
        <v>1.66</v>
      </c>
      <c r="K62" s="4">
        <v>15.46</v>
      </c>
    </row>
    <row r="63" spans="1:11" x14ac:dyDescent="0.25">
      <c r="I63" s="4"/>
      <c r="J63" s="4"/>
      <c r="K63" s="4"/>
    </row>
    <row r="64" spans="1:11" x14ac:dyDescent="0.25">
      <c r="I64" s="4">
        <f>SUM(I4:I63)</f>
        <v>7472.8300000000045</v>
      </c>
      <c r="J64" s="4">
        <f>SUM(J4:J63)</f>
        <v>448.09000000000009</v>
      </c>
      <c r="K64" s="4">
        <f>SUM(K4:K63)</f>
        <v>7922.7199999999957</v>
      </c>
    </row>
  </sheetData>
  <mergeCells count="1">
    <mergeCell ref="A1:K1"/>
  </mergeCells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R147"/>
  <sheetViews>
    <sheetView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I25" sqref="I25"/>
    </sheetView>
  </sheetViews>
  <sheetFormatPr baseColWidth="10" defaultRowHeight="15" x14ac:dyDescent="0.25"/>
  <cols>
    <col min="1" max="1" width="9.28515625" customWidth="1"/>
    <col min="2" max="2" width="40.42578125" customWidth="1"/>
    <col min="3" max="3" width="11.28515625" bestFit="1" customWidth="1"/>
    <col min="4" max="4" width="13.85546875" customWidth="1"/>
    <col min="5" max="5" width="11.5703125" customWidth="1"/>
    <col min="6" max="6" width="14.140625" customWidth="1"/>
    <col min="7" max="7" width="11.5703125" customWidth="1"/>
    <col min="8" max="8" width="15.7109375" customWidth="1"/>
    <col min="9" max="9" width="11.140625" customWidth="1"/>
    <col min="10" max="10" width="13.7109375" customWidth="1"/>
    <col min="11" max="11" width="11.140625" customWidth="1"/>
    <col min="12" max="12" width="13.85546875" customWidth="1"/>
    <col min="13" max="13" width="10.5703125" customWidth="1"/>
    <col min="14" max="14" width="14.5703125" customWidth="1"/>
    <col min="15" max="15" width="11.28515625" customWidth="1"/>
    <col min="16" max="16" width="16.7109375" customWidth="1"/>
    <col min="17" max="17" width="12.7109375" bestFit="1" customWidth="1"/>
  </cols>
  <sheetData>
    <row r="1" spans="1:17" ht="21.75" thickBot="1" x14ac:dyDescent="0.3">
      <c r="A1" s="139" t="s">
        <v>2185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40"/>
      <c r="Q1" s="140"/>
    </row>
    <row r="2" spans="1:17" ht="38.25" thickBot="1" x14ac:dyDescent="0.35">
      <c r="A2" s="122" t="s">
        <v>2180</v>
      </c>
      <c r="B2" s="123" t="s">
        <v>2181</v>
      </c>
      <c r="C2" s="144" t="s">
        <v>1669</v>
      </c>
      <c r="D2" s="144"/>
      <c r="E2" s="144" t="s">
        <v>1950</v>
      </c>
      <c r="F2" s="144"/>
      <c r="G2" s="145" t="s">
        <v>1670</v>
      </c>
      <c r="H2" s="146"/>
      <c r="I2" s="144" t="s">
        <v>1671</v>
      </c>
      <c r="J2" s="144"/>
      <c r="K2" s="147" t="s">
        <v>1672</v>
      </c>
      <c r="L2" s="147"/>
      <c r="M2" s="144" t="s">
        <v>1673</v>
      </c>
      <c r="N2" s="144"/>
      <c r="O2" s="143" t="s">
        <v>1674</v>
      </c>
      <c r="P2" s="143"/>
      <c r="Q2" t="s">
        <v>521</v>
      </c>
    </row>
    <row r="3" spans="1:17" x14ac:dyDescent="0.25">
      <c r="A3" s="115" t="s">
        <v>2147</v>
      </c>
      <c r="B3" s="115" t="s">
        <v>2148</v>
      </c>
      <c r="C3" s="142">
        <f>+C5+C10+C16</f>
        <v>34325.089999999997</v>
      </c>
      <c r="D3" s="142"/>
      <c r="E3" s="142">
        <f>+E5+E10+E16</f>
        <v>26868.09</v>
      </c>
      <c r="F3" s="142"/>
      <c r="G3" s="142">
        <f>+G5+G10+G16</f>
        <v>32594.04</v>
      </c>
      <c r="H3" s="142"/>
      <c r="I3" s="142">
        <f>+I5+I10+I16</f>
        <v>31081.52</v>
      </c>
      <c r="J3" s="142"/>
      <c r="K3" s="142">
        <f>+K5+K10+K16</f>
        <v>28116.52</v>
      </c>
      <c r="L3" s="142"/>
      <c r="M3" s="142">
        <f>+M5+M10+M16</f>
        <v>30353.5</v>
      </c>
      <c r="N3" s="142"/>
      <c r="O3" s="142">
        <f>+O5+O10+O16</f>
        <v>27106</v>
      </c>
      <c r="P3" s="142"/>
      <c r="Q3" s="116">
        <f>SUM(C3:O3)</f>
        <v>210444.76</v>
      </c>
    </row>
    <row r="4" spans="1:17" x14ac:dyDescent="0.25">
      <c r="A4" s="115" t="s">
        <v>1545</v>
      </c>
      <c r="B4" s="115" t="s">
        <v>2149</v>
      </c>
      <c r="C4" s="142">
        <f t="shared" ref="C4" si="0">+C5</f>
        <v>34232.5</v>
      </c>
      <c r="D4" s="142"/>
      <c r="E4" s="142">
        <f t="shared" ref="E4" si="1">+E5</f>
        <v>26702</v>
      </c>
      <c r="F4" s="142"/>
      <c r="G4" s="142">
        <f>+G5</f>
        <v>32285.5</v>
      </c>
      <c r="H4" s="142"/>
      <c r="I4" s="142">
        <f t="shared" ref="I4" si="2">+I5</f>
        <v>30786</v>
      </c>
      <c r="J4" s="142"/>
      <c r="K4" s="142">
        <f t="shared" ref="K4" si="3">+K5</f>
        <v>27935</v>
      </c>
      <c r="L4" s="142"/>
      <c r="M4" s="142">
        <f t="shared" ref="M4" si="4">+M5</f>
        <v>30265</v>
      </c>
      <c r="N4" s="142"/>
      <c r="O4" s="142">
        <f t="shared" ref="O4" si="5">+O5</f>
        <v>27061</v>
      </c>
      <c r="P4" s="142"/>
      <c r="Q4" s="116">
        <f t="shared" ref="Q4:Q19" si="6">SUM(C4:O4)</f>
        <v>209267</v>
      </c>
    </row>
    <row r="5" spans="1:17" x14ac:dyDescent="0.25">
      <c r="A5" s="115" t="s">
        <v>2150</v>
      </c>
      <c r="B5" s="115" t="s">
        <v>2151</v>
      </c>
      <c r="C5" s="142">
        <f t="shared" ref="C5" si="7">SUM(C6:D9)</f>
        <v>34232.5</v>
      </c>
      <c r="D5" s="142"/>
      <c r="E5" s="142">
        <f t="shared" ref="E5" si="8">SUM(E6:F9)</f>
        <v>26702</v>
      </c>
      <c r="F5" s="142"/>
      <c r="G5" s="142">
        <f>SUM(G6:H9)</f>
        <v>32285.5</v>
      </c>
      <c r="H5" s="142"/>
      <c r="I5" s="142">
        <f>SUM(I6:J9)</f>
        <v>30786</v>
      </c>
      <c r="J5" s="142"/>
      <c r="K5" s="142">
        <f t="shared" ref="K5" si="9">SUM(K6:L9)</f>
        <v>27935</v>
      </c>
      <c r="L5" s="142"/>
      <c r="M5" s="142">
        <f t="shared" ref="M5" si="10">SUM(M6:N9)</f>
        <v>30265</v>
      </c>
      <c r="N5" s="142"/>
      <c r="O5" s="142">
        <f t="shared" ref="O5" si="11">SUM(O6:P9)</f>
        <v>27061</v>
      </c>
      <c r="P5" s="142"/>
      <c r="Q5" s="116">
        <f t="shared" si="6"/>
        <v>209267</v>
      </c>
    </row>
    <row r="6" spans="1:17" x14ac:dyDescent="0.25">
      <c r="A6" s="117" t="s">
        <v>2152</v>
      </c>
      <c r="B6" s="117" t="s">
        <v>2153</v>
      </c>
      <c r="C6" s="141">
        <v>33695</v>
      </c>
      <c r="D6" s="141"/>
      <c r="E6" s="141">
        <v>26012</v>
      </c>
      <c r="F6" s="141"/>
      <c r="G6" s="141">
        <v>31453</v>
      </c>
      <c r="H6" s="141"/>
      <c r="I6" s="141">
        <v>30151</v>
      </c>
      <c r="J6" s="141"/>
      <c r="K6" s="141">
        <v>27185</v>
      </c>
      <c r="L6" s="141"/>
      <c r="M6" s="141">
        <v>29090</v>
      </c>
      <c r="N6" s="141"/>
      <c r="O6" s="141">
        <v>26291</v>
      </c>
      <c r="P6" s="141"/>
      <c r="Q6" s="116">
        <f t="shared" si="6"/>
        <v>203877</v>
      </c>
    </row>
    <row r="7" spans="1:17" x14ac:dyDescent="0.25">
      <c r="A7" s="117" t="s">
        <v>2154</v>
      </c>
      <c r="B7" s="117" t="s">
        <v>2155</v>
      </c>
      <c r="C7" s="141">
        <v>20</v>
      </c>
      <c r="D7" s="141"/>
      <c r="E7" s="141">
        <v>35</v>
      </c>
      <c r="F7" s="141"/>
      <c r="G7" s="141">
        <v>100</v>
      </c>
      <c r="H7" s="141"/>
      <c r="I7" s="141">
        <v>15</v>
      </c>
      <c r="J7" s="141"/>
      <c r="K7" s="141">
        <v>0</v>
      </c>
      <c r="L7" s="141"/>
      <c r="M7" s="141">
        <v>0</v>
      </c>
      <c r="N7" s="141"/>
      <c r="O7" s="141">
        <v>0</v>
      </c>
      <c r="P7" s="141"/>
      <c r="Q7" s="116">
        <f t="shared" si="6"/>
        <v>170</v>
      </c>
    </row>
    <row r="8" spans="1:17" x14ac:dyDescent="0.25">
      <c r="A8" s="117" t="s">
        <v>2156</v>
      </c>
      <c r="B8" s="117" t="s">
        <v>2157</v>
      </c>
      <c r="C8" s="141">
        <v>420</v>
      </c>
      <c r="D8" s="141"/>
      <c r="E8" s="141">
        <v>525</v>
      </c>
      <c r="F8" s="141"/>
      <c r="G8" s="141">
        <v>435</v>
      </c>
      <c r="H8" s="141"/>
      <c r="I8" s="141">
        <v>420</v>
      </c>
      <c r="J8" s="141"/>
      <c r="K8" s="141">
        <v>480</v>
      </c>
      <c r="L8" s="141"/>
      <c r="M8" s="141">
        <v>795</v>
      </c>
      <c r="N8" s="141"/>
      <c r="O8" s="141">
        <v>495</v>
      </c>
      <c r="P8" s="141"/>
      <c r="Q8" s="116">
        <f t="shared" si="6"/>
        <v>3570</v>
      </c>
    </row>
    <row r="9" spans="1:17" x14ac:dyDescent="0.25">
      <c r="A9" s="117" t="s">
        <v>2158</v>
      </c>
      <c r="B9" s="117" t="s">
        <v>2159</v>
      </c>
      <c r="C9" s="141">
        <v>97.5</v>
      </c>
      <c r="D9" s="141"/>
      <c r="E9" s="141">
        <v>130</v>
      </c>
      <c r="F9" s="141"/>
      <c r="G9" s="141">
        <v>297.5</v>
      </c>
      <c r="H9" s="141"/>
      <c r="I9" s="141">
        <v>200</v>
      </c>
      <c r="J9" s="141"/>
      <c r="K9" s="141">
        <v>270</v>
      </c>
      <c r="L9" s="141"/>
      <c r="M9" s="141">
        <v>380</v>
      </c>
      <c r="N9" s="141"/>
      <c r="O9" s="141">
        <v>275</v>
      </c>
      <c r="P9" s="141"/>
      <c r="Q9" s="116">
        <f t="shared" si="6"/>
        <v>1650</v>
      </c>
    </row>
    <row r="10" spans="1:17" x14ac:dyDescent="0.25">
      <c r="A10" s="115" t="s">
        <v>2160</v>
      </c>
      <c r="B10" s="115" t="s">
        <v>2161</v>
      </c>
      <c r="C10" s="142">
        <f>SUM(C11:D15)</f>
        <v>92.32</v>
      </c>
      <c r="D10" s="142"/>
      <c r="E10" s="142">
        <f t="shared" ref="E10" si="12">SUM(E11:F15)</f>
        <v>165.75</v>
      </c>
      <c r="F10" s="142"/>
      <c r="G10" s="142">
        <f t="shared" ref="G10" si="13">SUM(G11:H15)</f>
        <v>308.07</v>
      </c>
      <c r="H10" s="142"/>
      <c r="I10" s="142">
        <f t="shared" ref="I10" si="14">SUM(I11:J15)</f>
        <v>295.5</v>
      </c>
      <c r="J10" s="142"/>
      <c r="K10" s="142">
        <f t="shared" ref="K10" si="15">SUM(K11:L15)</f>
        <v>181.5</v>
      </c>
      <c r="L10" s="142"/>
      <c r="M10" s="142">
        <f t="shared" ref="M10" si="16">SUM(M11:N15)</f>
        <v>88.5</v>
      </c>
      <c r="N10" s="142"/>
      <c r="O10" s="142">
        <f t="shared" ref="O10" si="17">SUM(O11:P15)</f>
        <v>45</v>
      </c>
      <c r="P10" s="142"/>
      <c r="Q10" s="116">
        <f t="shared" si="6"/>
        <v>1176.6399999999999</v>
      </c>
    </row>
    <row r="11" spans="1:17" x14ac:dyDescent="0.25">
      <c r="A11" s="117" t="s">
        <v>2162</v>
      </c>
      <c r="B11" s="117" t="s">
        <v>2163</v>
      </c>
      <c r="C11" s="141">
        <v>0</v>
      </c>
      <c r="D11" s="141"/>
      <c r="E11" s="141">
        <v>0</v>
      </c>
      <c r="F11" s="141"/>
      <c r="G11" s="141">
        <v>100</v>
      </c>
      <c r="H11" s="141"/>
      <c r="I11" s="141">
        <v>0</v>
      </c>
      <c r="J11" s="141"/>
      <c r="K11" s="141">
        <v>0</v>
      </c>
      <c r="L11" s="141"/>
      <c r="M11" s="141">
        <v>0</v>
      </c>
      <c r="N11" s="141"/>
      <c r="O11" s="141">
        <v>0</v>
      </c>
      <c r="P11" s="141"/>
      <c r="Q11" s="116">
        <f t="shared" si="6"/>
        <v>100</v>
      </c>
    </row>
    <row r="12" spans="1:17" x14ac:dyDescent="0.25">
      <c r="A12" s="117" t="s">
        <v>2164</v>
      </c>
      <c r="B12" s="117" t="s">
        <v>2165</v>
      </c>
      <c r="C12" s="141">
        <v>0</v>
      </c>
      <c r="D12" s="141"/>
      <c r="E12" s="141">
        <v>0</v>
      </c>
      <c r="F12" s="141"/>
      <c r="G12" s="141">
        <v>0</v>
      </c>
      <c r="H12" s="141"/>
      <c r="I12" s="141">
        <v>0</v>
      </c>
      <c r="J12" s="141"/>
      <c r="K12" s="141">
        <v>0</v>
      </c>
      <c r="L12" s="141"/>
      <c r="M12" s="141">
        <v>0</v>
      </c>
      <c r="N12" s="141"/>
      <c r="O12" s="141">
        <v>0</v>
      </c>
      <c r="P12" s="141"/>
      <c r="Q12" s="116">
        <f t="shared" si="6"/>
        <v>0</v>
      </c>
    </row>
    <row r="13" spans="1:17" x14ac:dyDescent="0.25">
      <c r="A13" s="117" t="s">
        <v>2166</v>
      </c>
      <c r="B13" s="117" t="s">
        <v>2167</v>
      </c>
      <c r="C13" s="141">
        <v>7.0000000000000007E-2</v>
      </c>
      <c r="D13" s="141"/>
      <c r="E13" s="141">
        <v>0</v>
      </c>
      <c r="F13" s="141"/>
      <c r="G13" s="141">
        <v>7.0000000000000007E-2</v>
      </c>
      <c r="H13" s="141"/>
      <c r="I13" s="141">
        <v>0</v>
      </c>
      <c r="J13" s="141"/>
      <c r="K13" s="141">
        <v>0</v>
      </c>
      <c r="L13" s="141"/>
      <c r="M13" s="141">
        <v>0</v>
      </c>
      <c r="N13" s="141"/>
      <c r="O13" s="141">
        <v>0</v>
      </c>
      <c r="P13" s="141"/>
      <c r="Q13" s="116">
        <f t="shared" si="6"/>
        <v>0.14000000000000001</v>
      </c>
    </row>
    <row r="14" spans="1:17" x14ac:dyDescent="0.25">
      <c r="A14" s="117" t="s">
        <v>2168</v>
      </c>
      <c r="B14" s="117" t="s">
        <v>2169</v>
      </c>
      <c r="C14" s="141">
        <v>92.25</v>
      </c>
      <c r="D14" s="141"/>
      <c r="E14" s="141">
        <v>108.75</v>
      </c>
      <c r="F14" s="141"/>
      <c r="G14" s="141">
        <v>156.25</v>
      </c>
      <c r="H14" s="141"/>
      <c r="I14" s="141">
        <v>172.5</v>
      </c>
      <c r="J14" s="141"/>
      <c r="K14" s="141">
        <v>0</v>
      </c>
      <c r="L14" s="141"/>
      <c r="M14" s="141">
        <v>0</v>
      </c>
      <c r="N14" s="141"/>
      <c r="O14" s="141">
        <v>45</v>
      </c>
      <c r="P14" s="141"/>
      <c r="Q14" s="116">
        <f t="shared" si="6"/>
        <v>574.75</v>
      </c>
    </row>
    <row r="15" spans="1:17" x14ac:dyDescent="0.25">
      <c r="A15" s="117" t="s">
        <v>2170</v>
      </c>
      <c r="B15" s="117" t="s">
        <v>2171</v>
      </c>
      <c r="C15" s="141">
        <v>0</v>
      </c>
      <c r="D15" s="141"/>
      <c r="E15" s="141">
        <v>57</v>
      </c>
      <c r="F15" s="141"/>
      <c r="G15" s="141">
        <v>51.75</v>
      </c>
      <c r="H15" s="141"/>
      <c r="I15" s="141">
        <v>123</v>
      </c>
      <c r="J15" s="141"/>
      <c r="K15" s="141">
        <v>181.5</v>
      </c>
      <c r="L15" s="141"/>
      <c r="M15" s="141">
        <v>88.5</v>
      </c>
      <c r="N15" s="141"/>
      <c r="O15" s="141">
        <v>0</v>
      </c>
      <c r="P15" s="141"/>
      <c r="Q15" s="116">
        <f t="shared" si="6"/>
        <v>501.75</v>
      </c>
    </row>
    <row r="16" spans="1:17" x14ac:dyDescent="0.25">
      <c r="A16" s="115" t="s">
        <v>2172</v>
      </c>
      <c r="B16" s="115" t="s">
        <v>2173</v>
      </c>
      <c r="C16" s="142">
        <f>SUM(C17:D18)</f>
        <v>0.27</v>
      </c>
      <c r="D16" s="142"/>
      <c r="E16" s="142">
        <f>SUM(E17:F18)</f>
        <v>0.34</v>
      </c>
      <c r="F16" s="142"/>
      <c r="G16" s="142">
        <f>SUM(G17:H18)</f>
        <v>0.47</v>
      </c>
      <c r="H16" s="142"/>
      <c r="I16" s="142">
        <f>SUM(I17:J18)</f>
        <v>0.02</v>
      </c>
      <c r="J16" s="142"/>
      <c r="K16" s="142">
        <f>SUM(K17:L18)</f>
        <v>0.02</v>
      </c>
      <c r="L16" s="142"/>
      <c r="M16" s="142">
        <f>SUM(M17:N18)</f>
        <v>0</v>
      </c>
      <c r="N16" s="142"/>
      <c r="O16" s="142">
        <f>SUM(O17:P18)</f>
        <v>0</v>
      </c>
      <c r="P16" s="142"/>
      <c r="Q16" s="116">
        <f t="shared" si="6"/>
        <v>1.1200000000000001</v>
      </c>
    </row>
    <row r="17" spans="1:17" x14ac:dyDescent="0.25">
      <c r="A17" s="117" t="s">
        <v>2174</v>
      </c>
      <c r="B17" s="117" t="s">
        <v>2175</v>
      </c>
      <c r="C17" s="141">
        <v>0.19</v>
      </c>
      <c r="D17" s="141"/>
      <c r="E17" s="141">
        <v>0</v>
      </c>
      <c r="F17" s="141"/>
      <c r="G17" s="141">
        <v>0</v>
      </c>
      <c r="H17" s="141"/>
      <c r="I17" s="141">
        <v>0</v>
      </c>
      <c r="J17" s="141"/>
      <c r="K17" s="141">
        <v>0</v>
      </c>
      <c r="L17" s="141"/>
      <c r="M17" s="141">
        <v>0</v>
      </c>
      <c r="N17" s="141"/>
      <c r="O17" s="141">
        <v>0</v>
      </c>
      <c r="P17" s="141"/>
      <c r="Q17" s="116">
        <f t="shared" si="6"/>
        <v>0.19</v>
      </c>
    </row>
    <row r="18" spans="1:17" x14ac:dyDescent="0.25">
      <c r="A18" s="117" t="s">
        <v>2176</v>
      </c>
      <c r="B18" s="117" t="s">
        <v>2177</v>
      </c>
      <c r="C18" s="141">
        <v>0.08</v>
      </c>
      <c r="D18" s="141"/>
      <c r="E18" s="141">
        <v>0.34</v>
      </c>
      <c r="F18" s="141"/>
      <c r="G18" s="141">
        <v>0.47</v>
      </c>
      <c r="H18" s="141"/>
      <c r="I18" s="141">
        <v>0.02</v>
      </c>
      <c r="J18" s="141"/>
      <c r="K18" s="141">
        <v>0.02</v>
      </c>
      <c r="L18" s="141"/>
      <c r="M18" s="141">
        <v>0</v>
      </c>
      <c r="N18" s="141"/>
      <c r="O18" s="141">
        <v>0</v>
      </c>
      <c r="P18" s="141"/>
      <c r="Q18" s="116">
        <f t="shared" si="6"/>
        <v>0.93</v>
      </c>
    </row>
    <row r="19" spans="1:17" x14ac:dyDescent="0.25">
      <c r="A19" s="115" t="s">
        <v>2178</v>
      </c>
      <c r="B19" s="115" t="s">
        <v>2179</v>
      </c>
      <c r="C19" s="142">
        <v>0</v>
      </c>
      <c r="D19" s="142"/>
      <c r="E19" s="142">
        <v>0</v>
      </c>
      <c r="F19" s="142"/>
      <c r="G19" s="142">
        <v>0</v>
      </c>
      <c r="H19" s="142"/>
      <c r="I19" s="142">
        <v>0</v>
      </c>
      <c r="J19" s="142"/>
      <c r="K19" s="142">
        <v>0</v>
      </c>
      <c r="L19" s="142"/>
      <c r="M19" s="142">
        <v>0</v>
      </c>
      <c r="N19" s="142"/>
      <c r="O19" s="142">
        <v>0</v>
      </c>
      <c r="P19" s="142"/>
      <c r="Q19" s="116">
        <f t="shared" si="6"/>
        <v>0</v>
      </c>
    </row>
    <row r="20" spans="1:17" x14ac:dyDescent="0.25">
      <c r="A20" s="109"/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10"/>
      <c r="O20" s="110"/>
    </row>
    <row r="21" spans="1:17" ht="29.25" x14ac:dyDescent="0.25">
      <c r="A21" s="17"/>
      <c r="B21" s="18"/>
      <c r="C21" s="35" t="s">
        <v>1948</v>
      </c>
      <c r="D21" s="35" t="s">
        <v>1949</v>
      </c>
      <c r="E21" s="35" t="s">
        <v>1948</v>
      </c>
      <c r="F21" s="35" t="s">
        <v>1949</v>
      </c>
      <c r="G21" s="35" t="s">
        <v>1948</v>
      </c>
      <c r="H21" s="35" t="s">
        <v>1949</v>
      </c>
      <c r="I21" s="35" t="s">
        <v>1948</v>
      </c>
      <c r="J21" s="35" t="s">
        <v>1949</v>
      </c>
      <c r="K21" s="35" t="s">
        <v>1948</v>
      </c>
      <c r="L21" s="35" t="s">
        <v>1949</v>
      </c>
      <c r="M21" s="35" t="s">
        <v>1948</v>
      </c>
      <c r="N21" s="35" t="s">
        <v>1949</v>
      </c>
      <c r="O21" s="35" t="s">
        <v>1948</v>
      </c>
      <c r="P21" s="35" t="s">
        <v>1949</v>
      </c>
      <c r="Q21" s="35" t="s">
        <v>521</v>
      </c>
    </row>
    <row r="22" spans="1:17" x14ac:dyDescent="0.25">
      <c r="A22" s="9">
        <v>5</v>
      </c>
      <c r="B22" s="23" t="s">
        <v>533</v>
      </c>
      <c r="C22" s="20">
        <f>+C23+C100</f>
        <v>27197.17</v>
      </c>
      <c r="D22" s="20"/>
      <c r="E22" s="20">
        <f>+E23+E100</f>
        <v>28974.95</v>
      </c>
      <c r="F22" s="11"/>
      <c r="G22" s="20">
        <f>+G23+G100</f>
        <v>29950.959999999999</v>
      </c>
      <c r="H22" s="11"/>
      <c r="I22" s="20">
        <f>+I23+I100</f>
        <v>34613.64</v>
      </c>
      <c r="J22" s="11"/>
      <c r="K22" s="20">
        <f>+K23+K100</f>
        <v>27296.48</v>
      </c>
      <c r="L22" s="11"/>
      <c r="M22" s="20">
        <f>+M23+M100</f>
        <v>26001.690000000002</v>
      </c>
      <c r="N22" s="11"/>
      <c r="O22" s="20">
        <f>+O23+O100</f>
        <v>26158.100000000002</v>
      </c>
      <c r="P22" s="11"/>
      <c r="Q22" s="21">
        <f>SUM(C22:O22)</f>
        <v>200192.99</v>
      </c>
    </row>
    <row r="23" spans="1:17" x14ac:dyDescent="0.25">
      <c r="A23" s="19" t="s">
        <v>368</v>
      </c>
      <c r="B23" s="24" t="s">
        <v>534</v>
      </c>
      <c r="C23" s="25">
        <f>+C24+C49</f>
        <v>21897.18</v>
      </c>
      <c r="D23" s="25"/>
      <c r="E23" s="25">
        <f>+E24+E49</f>
        <v>24926.15</v>
      </c>
      <c r="F23" s="26"/>
      <c r="G23" s="25">
        <f>+G24+G49</f>
        <v>25098.17</v>
      </c>
      <c r="H23" s="26"/>
      <c r="I23" s="25">
        <f>+I24+I49</f>
        <v>23446.11</v>
      </c>
      <c r="J23" s="26"/>
      <c r="K23" s="25">
        <f>+K24+K49</f>
        <v>22962.68</v>
      </c>
      <c r="L23" s="26"/>
      <c r="M23" s="25">
        <f>+M24+M49</f>
        <v>21764.080000000002</v>
      </c>
      <c r="N23" s="26"/>
      <c r="O23" s="25">
        <f>+O24+O49</f>
        <v>22494.22</v>
      </c>
      <c r="P23" s="26"/>
      <c r="Q23" s="21">
        <f t="shared" ref="Q23:Q86" si="18">SUM(C23:O23)</f>
        <v>162588.59</v>
      </c>
    </row>
    <row r="24" spans="1:17" x14ac:dyDescent="0.25">
      <c r="A24" s="19" t="s">
        <v>369</v>
      </c>
      <c r="B24" s="24" t="s">
        <v>535</v>
      </c>
      <c r="C24" s="25">
        <f>+C25+C30+C39+C45</f>
        <v>13142.88</v>
      </c>
      <c r="D24" s="25"/>
      <c r="E24" s="25">
        <f>+E25+E30+E39+E45</f>
        <v>14152.390000000001</v>
      </c>
      <c r="F24" s="26"/>
      <c r="G24" s="25">
        <f>+G25+G30+G39+G45</f>
        <v>16524.98</v>
      </c>
      <c r="H24" s="26"/>
      <c r="I24" s="25">
        <f>+I25+I30+I39+I45</f>
        <v>14597.449999999999</v>
      </c>
      <c r="J24" s="26"/>
      <c r="K24" s="25">
        <f>+K25+K30+K39+K45</f>
        <v>13820.76</v>
      </c>
      <c r="L24" s="26"/>
      <c r="M24" s="25">
        <f>+M25+M30+M39+M45</f>
        <v>13153.07</v>
      </c>
      <c r="N24" s="26"/>
      <c r="O24" s="25">
        <f>+O25+O30+O39+O45</f>
        <v>13986.05</v>
      </c>
      <c r="P24" s="26"/>
      <c r="Q24" s="21">
        <f t="shared" si="18"/>
        <v>99377.58</v>
      </c>
    </row>
    <row r="25" spans="1:17" x14ac:dyDescent="0.25">
      <c r="A25" s="19" t="s">
        <v>370</v>
      </c>
      <c r="B25" s="24" t="s">
        <v>536</v>
      </c>
      <c r="C25" s="25">
        <f>SUM(C26:C29)</f>
        <v>9106.91</v>
      </c>
      <c r="D25" s="25"/>
      <c r="E25" s="25">
        <f>SUM(E26:E29)</f>
        <v>9449.52</v>
      </c>
      <c r="F25" s="26"/>
      <c r="G25" s="25">
        <f>SUM(G26:G29)</f>
        <v>10904.929999999998</v>
      </c>
      <c r="H25" s="26"/>
      <c r="I25" s="25">
        <f>SUM(I26:I29)</f>
        <v>10099.109999999999</v>
      </c>
      <c r="J25" s="26"/>
      <c r="K25" s="25">
        <f>SUM(K26:K29)</f>
        <v>9833.2899999999991</v>
      </c>
      <c r="L25" s="26"/>
      <c r="M25" s="25">
        <f>SUM(M26:M29)</f>
        <v>9103.42</v>
      </c>
      <c r="N25" s="26"/>
      <c r="O25" s="25">
        <f>SUM(O26:O29)</f>
        <v>9512.5999999999985</v>
      </c>
      <c r="P25" s="26"/>
      <c r="Q25" s="21">
        <f t="shared" si="18"/>
        <v>68009.78</v>
      </c>
    </row>
    <row r="26" spans="1:17" x14ac:dyDescent="0.25">
      <c r="A26" s="16" t="s">
        <v>371</v>
      </c>
      <c r="B26" s="27" t="s">
        <v>524</v>
      </c>
      <c r="C26" s="28">
        <v>4992.49</v>
      </c>
      <c r="D26" s="91" t="s">
        <v>1677</v>
      </c>
      <c r="E26" s="29">
        <v>4989.6000000000004</v>
      </c>
      <c r="F26" s="29" t="s">
        <v>1677</v>
      </c>
      <c r="G26" s="29">
        <v>4568.49</v>
      </c>
      <c r="H26" s="29" t="s">
        <v>1677</v>
      </c>
      <c r="I26" s="29">
        <v>4568.49</v>
      </c>
      <c r="J26" s="29" t="s">
        <v>1677</v>
      </c>
      <c r="K26" s="29">
        <v>5028.5</v>
      </c>
      <c r="L26" s="29" t="s">
        <v>1677</v>
      </c>
      <c r="M26" s="29">
        <v>4561.43</v>
      </c>
      <c r="N26" s="29" t="s">
        <v>1677</v>
      </c>
      <c r="O26" s="29">
        <v>5031.71</v>
      </c>
      <c r="P26" s="29" t="s">
        <v>1677</v>
      </c>
      <c r="Q26" s="21">
        <f t="shared" si="18"/>
        <v>33740.71</v>
      </c>
    </row>
    <row r="27" spans="1:17" x14ac:dyDescent="0.25">
      <c r="A27" s="16" t="s">
        <v>372</v>
      </c>
      <c r="B27" s="27" t="s">
        <v>537</v>
      </c>
      <c r="C27" s="28">
        <v>2700.22</v>
      </c>
      <c r="D27" s="91" t="s">
        <v>1677</v>
      </c>
      <c r="E27" s="29">
        <v>2700.04</v>
      </c>
      <c r="F27" s="29" t="s">
        <v>1677</v>
      </c>
      <c r="G27" s="29">
        <v>3251.49</v>
      </c>
      <c r="H27" s="29" t="s">
        <v>1677</v>
      </c>
      <c r="I27" s="29">
        <v>2721.89</v>
      </c>
      <c r="J27" s="29" t="s">
        <v>1677</v>
      </c>
      <c r="K27" s="29">
        <v>2705.65</v>
      </c>
      <c r="L27" s="29" t="s">
        <v>1677</v>
      </c>
      <c r="M27" s="29">
        <v>2265.4699999999998</v>
      </c>
      <c r="N27" s="29" t="s">
        <v>1677</v>
      </c>
      <c r="O27" s="29">
        <v>2255.6799999999998</v>
      </c>
      <c r="P27" s="29" t="s">
        <v>1677</v>
      </c>
      <c r="Q27" s="21">
        <f t="shared" si="18"/>
        <v>18600.439999999999</v>
      </c>
    </row>
    <row r="28" spans="1:17" x14ac:dyDescent="0.25">
      <c r="A28" s="16" t="s">
        <v>373</v>
      </c>
      <c r="B28" s="27" t="s">
        <v>538</v>
      </c>
      <c r="C28" s="28">
        <v>1320.45</v>
      </c>
      <c r="D28" s="91" t="s">
        <v>1677</v>
      </c>
      <c r="E28" s="29">
        <v>1221.74</v>
      </c>
      <c r="F28" s="29" t="s">
        <v>1677</v>
      </c>
      <c r="G28" s="29">
        <v>1943.97</v>
      </c>
      <c r="H28" s="29" t="s">
        <v>1677</v>
      </c>
      <c r="I28" s="29">
        <v>1730.58</v>
      </c>
      <c r="J28" s="29" t="s">
        <v>1677</v>
      </c>
      <c r="K28" s="29">
        <v>1643.51</v>
      </c>
      <c r="L28" s="29" t="s">
        <v>1677</v>
      </c>
      <c r="M28" s="29">
        <v>1745.87</v>
      </c>
      <c r="N28" s="29" t="s">
        <v>1677</v>
      </c>
      <c r="O28" s="29">
        <v>1858.65</v>
      </c>
      <c r="P28" s="29" t="s">
        <v>1677</v>
      </c>
      <c r="Q28" s="21">
        <f t="shared" si="18"/>
        <v>11464.769999999999</v>
      </c>
    </row>
    <row r="29" spans="1:17" x14ac:dyDescent="0.25">
      <c r="A29" s="16" t="s">
        <v>374</v>
      </c>
      <c r="B29" s="27" t="s">
        <v>539</v>
      </c>
      <c r="C29" s="28">
        <v>93.75</v>
      </c>
      <c r="D29" s="91" t="s">
        <v>1677</v>
      </c>
      <c r="E29" s="29">
        <v>538.14</v>
      </c>
      <c r="F29" s="29" t="s">
        <v>1677</v>
      </c>
      <c r="G29" s="29">
        <v>1140.98</v>
      </c>
      <c r="H29" s="29" t="s">
        <v>1677</v>
      </c>
      <c r="I29" s="29">
        <v>1078.1500000000001</v>
      </c>
      <c r="J29" s="29" t="s">
        <v>1677</v>
      </c>
      <c r="K29" s="29">
        <v>455.63</v>
      </c>
      <c r="L29" s="29" t="s">
        <v>1677</v>
      </c>
      <c r="M29" s="29">
        <v>530.65</v>
      </c>
      <c r="N29" s="29" t="s">
        <v>1677</v>
      </c>
      <c r="O29" s="29">
        <v>366.56</v>
      </c>
      <c r="P29" s="29" t="s">
        <v>1677</v>
      </c>
      <c r="Q29" s="21">
        <f t="shared" si="18"/>
        <v>4203.8600000000006</v>
      </c>
    </row>
    <row r="30" spans="1:17" x14ac:dyDescent="0.25">
      <c r="A30" s="19" t="s">
        <v>375</v>
      </c>
      <c r="B30" s="24" t="s">
        <v>522</v>
      </c>
      <c r="C30" s="25">
        <f>SUM(C31:C38)</f>
        <v>2099.8799999999997</v>
      </c>
      <c r="D30" s="92"/>
      <c r="E30" s="25">
        <f>SUM(E31:E38)</f>
        <v>2859.0800000000004</v>
      </c>
      <c r="F30" s="26"/>
      <c r="G30" s="25">
        <f>SUM(G31:G38)</f>
        <v>3521.1</v>
      </c>
      <c r="H30" s="26"/>
      <c r="I30" s="25">
        <f>SUM(I31:I38)</f>
        <v>2297.3500000000004</v>
      </c>
      <c r="J30" s="26"/>
      <c r="K30" s="25">
        <f>SUM(K31:K38)</f>
        <v>2080.4500000000003</v>
      </c>
      <c r="L30" s="26"/>
      <c r="M30" s="25">
        <f>SUM(M31:M38)</f>
        <v>2195.1299999999997</v>
      </c>
      <c r="N30" s="26"/>
      <c r="O30" s="25">
        <f>SUM(O31:O38)</f>
        <v>2629.6699999999996</v>
      </c>
      <c r="P30" s="26"/>
      <c r="Q30" s="21">
        <f t="shared" si="18"/>
        <v>17682.66</v>
      </c>
    </row>
    <row r="31" spans="1:17" x14ac:dyDescent="0.25">
      <c r="A31" s="16" t="s">
        <v>376</v>
      </c>
      <c r="B31" s="27" t="s">
        <v>540</v>
      </c>
      <c r="C31" s="28">
        <v>593.08000000000004</v>
      </c>
      <c r="D31" s="91" t="s">
        <v>1677</v>
      </c>
      <c r="E31" s="29">
        <v>517.62</v>
      </c>
      <c r="F31" s="29" t="s">
        <v>1677</v>
      </c>
      <c r="G31" s="29">
        <v>577.80999999999995</v>
      </c>
      <c r="H31" s="29" t="s">
        <v>1677</v>
      </c>
      <c r="I31" s="29">
        <v>626.67999999999995</v>
      </c>
      <c r="J31" s="29" t="s">
        <v>1677</v>
      </c>
      <c r="K31" s="29">
        <v>552.79</v>
      </c>
      <c r="L31" s="29" t="s">
        <v>1677</v>
      </c>
      <c r="M31" s="29">
        <v>561.30999999999995</v>
      </c>
      <c r="N31" s="29" t="s">
        <v>1677</v>
      </c>
      <c r="O31" s="29">
        <v>570.70000000000005</v>
      </c>
      <c r="P31" s="29" t="s">
        <v>1677</v>
      </c>
      <c r="Q31" s="21">
        <f t="shared" si="18"/>
        <v>3999.99</v>
      </c>
    </row>
    <row r="32" spans="1:17" x14ac:dyDescent="0.25">
      <c r="A32" s="16" t="s">
        <v>377</v>
      </c>
      <c r="B32" s="27" t="s">
        <v>541</v>
      </c>
      <c r="C32" s="28">
        <v>232.75</v>
      </c>
      <c r="D32" s="91" t="s">
        <v>1677</v>
      </c>
      <c r="E32" s="29">
        <v>269.85000000000002</v>
      </c>
      <c r="F32" s="29" t="s">
        <v>1677</v>
      </c>
      <c r="G32" s="29">
        <v>320.08999999999997</v>
      </c>
      <c r="H32" s="29" t="s">
        <v>1677</v>
      </c>
      <c r="I32" s="29">
        <v>314.85000000000002</v>
      </c>
      <c r="J32" s="29" t="s">
        <v>1677</v>
      </c>
      <c r="K32" s="29">
        <v>262.97000000000003</v>
      </c>
      <c r="L32" s="29" t="s">
        <v>1677</v>
      </c>
      <c r="M32" s="29">
        <v>411.73</v>
      </c>
      <c r="N32" s="29" t="s">
        <v>1677</v>
      </c>
      <c r="O32" s="29">
        <v>580.13</v>
      </c>
      <c r="P32" s="29" t="s">
        <v>1677</v>
      </c>
      <c r="Q32" s="21">
        <f t="shared" si="18"/>
        <v>2392.37</v>
      </c>
    </row>
    <row r="33" spans="1:17" x14ac:dyDescent="0.25">
      <c r="A33" s="16" t="s">
        <v>378</v>
      </c>
      <c r="B33" s="27" t="s">
        <v>542</v>
      </c>
      <c r="C33" s="28">
        <v>412.5</v>
      </c>
      <c r="D33" s="91" t="s">
        <v>1677</v>
      </c>
      <c r="E33" s="29">
        <v>757.17</v>
      </c>
      <c r="F33" s="29" t="s">
        <v>1677</v>
      </c>
      <c r="G33" s="29">
        <v>1012.48</v>
      </c>
      <c r="H33" s="29" t="s">
        <v>1677</v>
      </c>
      <c r="I33" s="29">
        <v>412.5</v>
      </c>
      <c r="J33" s="29" t="s">
        <v>1677</v>
      </c>
      <c r="K33" s="29">
        <v>412.5</v>
      </c>
      <c r="L33" s="29" t="s">
        <v>1677</v>
      </c>
      <c r="M33" s="29">
        <v>412.5</v>
      </c>
      <c r="N33" s="29" t="s">
        <v>1677</v>
      </c>
      <c r="O33" s="29">
        <v>412.5</v>
      </c>
      <c r="P33" s="29" t="s">
        <v>1677</v>
      </c>
      <c r="Q33" s="21">
        <f t="shared" si="18"/>
        <v>3832.15</v>
      </c>
    </row>
    <row r="34" spans="1:17" x14ac:dyDescent="0.25">
      <c r="A34" s="16" t="s">
        <v>379</v>
      </c>
      <c r="B34" s="27" t="s">
        <v>543</v>
      </c>
      <c r="C34" s="28">
        <v>225</v>
      </c>
      <c r="D34" s="91" t="s">
        <v>1677</v>
      </c>
      <c r="E34" s="29">
        <v>613.66999999999996</v>
      </c>
      <c r="F34" s="29" t="s">
        <v>1677</v>
      </c>
      <c r="G34" s="29">
        <v>925</v>
      </c>
      <c r="H34" s="29" t="s">
        <v>1677</v>
      </c>
      <c r="I34" s="29">
        <v>225</v>
      </c>
      <c r="J34" s="29" t="s">
        <v>1677</v>
      </c>
      <c r="K34" s="29">
        <v>225</v>
      </c>
      <c r="L34" s="29" t="s">
        <v>1677</v>
      </c>
      <c r="M34" s="29">
        <v>187.5</v>
      </c>
      <c r="N34" s="29" t="s">
        <v>1677</v>
      </c>
      <c r="O34" s="29">
        <v>328.75</v>
      </c>
      <c r="P34" s="29" t="s">
        <v>1677</v>
      </c>
      <c r="Q34" s="21">
        <f t="shared" si="18"/>
        <v>2729.92</v>
      </c>
    </row>
    <row r="35" spans="1:17" x14ac:dyDescent="0.25">
      <c r="A35" s="16" t="s">
        <v>380</v>
      </c>
      <c r="B35" s="27" t="s">
        <v>525</v>
      </c>
      <c r="C35" s="28">
        <v>386.82</v>
      </c>
      <c r="D35" s="91" t="s">
        <v>1677</v>
      </c>
      <c r="E35" s="29">
        <v>338.78</v>
      </c>
      <c r="F35" s="29" t="s">
        <v>1677</v>
      </c>
      <c r="G35" s="29">
        <v>377.41</v>
      </c>
      <c r="H35" s="29" t="s">
        <v>1677</v>
      </c>
      <c r="I35" s="29">
        <v>407.62</v>
      </c>
      <c r="J35" s="29" t="s">
        <v>1677</v>
      </c>
      <c r="K35" s="29">
        <v>360.71</v>
      </c>
      <c r="L35" s="29" t="s">
        <v>1677</v>
      </c>
      <c r="M35" s="29">
        <v>369.06</v>
      </c>
      <c r="N35" s="29" t="s">
        <v>1677</v>
      </c>
      <c r="O35" s="29">
        <v>376.25</v>
      </c>
      <c r="P35" s="29" t="s">
        <v>1677</v>
      </c>
      <c r="Q35" s="21">
        <f t="shared" si="18"/>
        <v>2616.65</v>
      </c>
    </row>
    <row r="36" spans="1:17" x14ac:dyDescent="0.25">
      <c r="A36" s="16" t="s">
        <v>381</v>
      </c>
      <c r="B36" s="27" t="s">
        <v>526</v>
      </c>
      <c r="C36" s="28">
        <v>150.65</v>
      </c>
      <c r="D36" s="91" t="s">
        <v>1677</v>
      </c>
      <c r="E36" s="29">
        <v>172.66</v>
      </c>
      <c r="F36" s="29" t="s">
        <v>1677</v>
      </c>
      <c r="G36" s="29">
        <v>200.56</v>
      </c>
      <c r="H36" s="29" t="s">
        <v>1677</v>
      </c>
      <c r="I36" s="29">
        <v>197.71</v>
      </c>
      <c r="J36" s="29" t="s">
        <v>1677</v>
      </c>
      <c r="K36" s="29">
        <v>168.59</v>
      </c>
      <c r="L36" s="29" t="s">
        <v>1677</v>
      </c>
      <c r="M36" s="29">
        <v>157.87</v>
      </c>
      <c r="N36" s="29" t="s">
        <v>1677</v>
      </c>
      <c r="O36" s="29">
        <v>266.68</v>
      </c>
      <c r="P36" s="29" t="s">
        <v>1677</v>
      </c>
      <c r="Q36" s="21">
        <f t="shared" si="18"/>
        <v>1314.72</v>
      </c>
    </row>
    <row r="37" spans="1:17" x14ac:dyDescent="0.25">
      <c r="A37" s="16" t="s">
        <v>382</v>
      </c>
      <c r="B37" s="27" t="s">
        <v>544</v>
      </c>
      <c r="C37" s="28">
        <v>71.150000000000006</v>
      </c>
      <c r="D37" s="91" t="s">
        <v>1677</v>
      </c>
      <c r="E37" s="29">
        <v>109.53</v>
      </c>
      <c r="F37" s="29" t="s">
        <v>1677</v>
      </c>
      <c r="G37" s="29">
        <v>69.34</v>
      </c>
      <c r="H37" s="29" t="s">
        <v>1677</v>
      </c>
      <c r="I37" s="29">
        <v>75.209999999999994</v>
      </c>
      <c r="J37" s="29" t="s">
        <v>1677</v>
      </c>
      <c r="K37" s="29">
        <v>66.34</v>
      </c>
      <c r="L37" s="29" t="s">
        <v>1677</v>
      </c>
      <c r="M37" s="29">
        <v>67.349999999999994</v>
      </c>
      <c r="N37" s="29" t="s">
        <v>1677</v>
      </c>
      <c r="O37" s="29">
        <v>68.489999999999995</v>
      </c>
      <c r="P37" s="29" t="s">
        <v>1677</v>
      </c>
      <c r="Q37" s="21">
        <f t="shared" si="18"/>
        <v>527.41000000000008</v>
      </c>
    </row>
    <row r="38" spans="1:17" x14ac:dyDescent="0.25">
      <c r="A38" s="16" t="s">
        <v>383</v>
      </c>
      <c r="B38" s="27" t="s">
        <v>545</v>
      </c>
      <c r="C38" s="28">
        <v>27.93</v>
      </c>
      <c r="D38" s="91" t="s">
        <v>1677</v>
      </c>
      <c r="E38" s="29">
        <v>79.8</v>
      </c>
      <c r="F38" s="29" t="s">
        <v>1677</v>
      </c>
      <c r="G38" s="29">
        <v>38.409999999999997</v>
      </c>
      <c r="H38" s="29" t="s">
        <v>1677</v>
      </c>
      <c r="I38" s="29">
        <v>37.78</v>
      </c>
      <c r="J38" s="29" t="s">
        <v>1677</v>
      </c>
      <c r="K38" s="29">
        <v>31.55</v>
      </c>
      <c r="L38" s="29" t="s">
        <v>1677</v>
      </c>
      <c r="M38" s="29">
        <v>27.81</v>
      </c>
      <c r="N38" s="29" t="s">
        <v>1677</v>
      </c>
      <c r="O38" s="29">
        <v>26.17</v>
      </c>
      <c r="P38" s="29" t="s">
        <v>1677</v>
      </c>
      <c r="Q38" s="21">
        <f t="shared" si="18"/>
        <v>269.45</v>
      </c>
    </row>
    <row r="39" spans="1:17" x14ac:dyDescent="0.25">
      <c r="A39" s="19" t="s">
        <v>384</v>
      </c>
      <c r="B39" s="24" t="s">
        <v>627</v>
      </c>
      <c r="C39" s="25">
        <f>SUM(C40:C43)</f>
        <v>1930.47</v>
      </c>
      <c r="D39" s="92"/>
      <c r="E39" s="25">
        <f>SUM(E40:E43)</f>
        <v>1840.7900000000002</v>
      </c>
      <c r="F39" s="26"/>
      <c r="G39" s="25">
        <f>SUM(G40:G43)</f>
        <v>2098.9499999999998</v>
      </c>
      <c r="H39" s="26"/>
      <c r="I39" s="25">
        <f>SUM(I40:I43)</f>
        <v>2200.9899999999998</v>
      </c>
      <c r="J39" s="26"/>
      <c r="K39" s="25">
        <f>SUM(K40:K43)</f>
        <v>1907.02</v>
      </c>
      <c r="L39" s="26"/>
      <c r="M39" s="25">
        <f>SUM(M40:M43)</f>
        <v>1853.77</v>
      </c>
      <c r="N39" s="26"/>
      <c r="O39" s="25">
        <f>SUM(O40:O43)</f>
        <v>1843.78</v>
      </c>
      <c r="P39" s="26"/>
      <c r="Q39" s="21">
        <f t="shared" si="18"/>
        <v>13675.77</v>
      </c>
    </row>
    <row r="40" spans="1:17" x14ac:dyDescent="0.25">
      <c r="A40" s="16" t="s">
        <v>385</v>
      </c>
      <c r="B40" s="27" t="s">
        <v>546</v>
      </c>
      <c r="C40" s="28">
        <v>793.54</v>
      </c>
      <c r="D40" s="91" t="s">
        <v>1677</v>
      </c>
      <c r="E40" s="29">
        <v>692.58</v>
      </c>
      <c r="F40" s="29" t="s">
        <v>1677</v>
      </c>
      <c r="G40" s="29">
        <v>773.12</v>
      </c>
      <c r="H40" s="29" t="s">
        <v>1677</v>
      </c>
      <c r="I40" s="29">
        <v>838.51</v>
      </c>
      <c r="J40" s="29" t="s">
        <v>1677</v>
      </c>
      <c r="K40" s="29">
        <v>739.66</v>
      </c>
      <c r="L40" s="29" t="s">
        <v>1677</v>
      </c>
      <c r="M40" s="29">
        <v>751.01</v>
      </c>
      <c r="N40" s="29" t="s">
        <v>1677</v>
      </c>
      <c r="O40" s="29">
        <v>763.59</v>
      </c>
      <c r="P40" s="29" t="s">
        <v>1677</v>
      </c>
      <c r="Q40" s="21">
        <f t="shared" si="18"/>
        <v>5352.01</v>
      </c>
    </row>
    <row r="41" spans="1:17" x14ac:dyDescent="0.25">
      <c r="A41" s="16" t="s">
        <v>386</v>
      </c>
      <c r="B41" s="27" t="s">
        <v>527</v>
      </c>
      <c r="C41" s="28">
        <v>311.43</v>
      </c>
      <c r="D41" s="91" t="s">
        <v>1677</v>
      </c>
      <c r="E41" s="29">
        <v>361.05</v>
      </c>
      <c r="F41" s="29" t="s">
        <v>1677</v>
      </c>
      <c r="G41" s="29">
        <v>428.28</v>
      </c>
      <c r="H41" s="29" t="s">
        <v>1677</v>
      </c>
      <c r="I41" s="29">
        <v>421.29</v>
      </c>
      <c r="J41" s="29" t="s">
        <v>1677</v>
      </c>
      <c r="K41" s="29">
        <v>351.87</v>
      </c>
      <c r="L41" s="29" t="s">
        <v>1677</v>
      </c>
      <c r="M41" s="29">
        <v>310.06</v>
      </c>
      <c r="N41" s="29" t="s">
        <v>1677</v>
      </c>
      <c r="O41" s="29">
        <v>291.76</v>
      </c>
      <c r="P41" s="29" t="s">
        <v>1677</v>
      </c>
      <c r="Q41" s="21">
        <f t="shared" si="18"/>
        <v>2475.7399999999998</v>
      </c>
    </row>
    <row r="42" spans="1:17" x14ac:dyDescent="0.25">
      <c r="A42" s="16" t="s">
        <v>387</v>
      </c>
      <c r="B42" s="27" t="s">
        <v>547</v>
      </c>
      <c r="C42" s="28">
        <v>592.84</v>
      </c>
      <c r="D42" s="91" t="s">
        <v>1677</v>
      </c>
      <c r="E42" s="29">
        <v>517.41999999999996</v>
      </c>
      <c r="F42" s="29" t="s">
        <v>1677</v>
      </c>
      <c r="G42" s="29">
        <v>577.58000000000004</v>
      </c>
      <c r="H42" s="29" t="s">
        <v>1677</v>
      </c>
      <c r="I42" s="29">
        <v>626.45000000000005</v>
      </c>
      <c r="J42" s="29" t="s">
        <v>1677</v>
      </c>
      <c r="K42" s="29">
        <v>552.6</v>
      </c>
      <c r="L42" s="29" t="s">
        <v>1677</v>
      </c>
      <c r="M42" s="29">
        <v>561.05999999999995</v>
      </c>
      <c r="N42" s="29" t="s">
        <v>1677</v>
      </c>
      <c r="O42" s="29">
        <v>570.45000000000005</v>
      </c>
      <c r="P42" s="29" t="s">
        <v>1677</v>
      </c>
      <c r="Q42" s="21">
        <f t="shared" si="18"/>
        <v>3998.3999999999996</v>
      </c>
    </row>
    <row r="43" spans="1:17" x14ac:dyDescent="0.25">
      <c r="A43" s="16" t="s">
        <v>388</v>
      </c>
      <c r="B43" s="27" t="s">
        <v>528</v>
      </c>
      <c r="C43" s="28">
        <v>232.66</v>
      </c>
      <c r="D43" s="91" t="s">
        <v>1677</v>
      </c>
      <c r="E43" s="29">
        <v>269.74</v>
      </c>
      <c r="F43" s="29" t="s">
        <v>1677</v>
      </c>
      <c r="G43" s="29">
        <v>319.97000000000003</v>
      </c>
      <c r="H43" s="29" t="s">
        <v>1677</v>
      </c>
      <c r="I43" s="29">
        <v>314.74</v>
      </c>
      <c r="J43" s="29" t="s">
        <v>1677</v>
      </c>
      <c r="K43" s="29">
        <v>262.89</v>
      </c>
      <c r="L43" s="29" t="s">
        <v>1677</v>
      </c>
      <c r="M43" s="29">
        <v>231.64</v>
      </c>
      <c r="N43" s="29" t="s">
        <v>1677</v>
      </c>
      <c r="O43" s="29">
        <v>217.98</v>
      </c>
      <c r="P43" s="29" t="s">
        <v>1677</v>
      </c>
      <c r="Q43" s="21">
        <f t="shared" si="18"/>
        <v>1849.62</v>
      </c>
    </row>
    <row r="44" spans="1:17" x14ac:dyDescent="0.25">
      <c r="A44" s="19" t="s">
        <v>389</v>
      </c>
      <c r="B44" s="24" t="s">
        <v>548</v>
      </c>
      <c r="C44" s="25">
        <f>+C45</f>
        <v>5.62</v>
      </c>
      <c r="D44" s="92"/>
      <c r="E44" s="25">
        <f>+E45</f>
        <v>3</v>
      </c>
      <c r="F44" s="26"/>
      <c r="G44" s="25">
        <f>+G45</f>
        <v>0</v>
      </c>
      <c r="H44" s="26"/>
      <c r="I44" s="25">
        <f>+I45</f>
        <v>0</v>
      </c>
      <c r="J44" s="26"/>
      <c r="K44" s="25">
        <f>+K45</f>
        <v>0</v>
      </c>
      <c r="L44" s="26"/>
      <c r="M44" s="25">
        <f>+M45</f>
        <v>0.75</v>
      </c>
      <c r="N44" s="26"/>
      <c r="O44" s="25">
        <v>0</v>
      </c>
      <c r="P44" s="26"/>
      <c r="Q44" s="21">
        <f t="shared" si="18"/>
        <v>9.370000000000001</v>
      </c>
    </row>
    <row r="45" spans="1:17" x14ac:dyDescent="0.25">
      <c r="A45" s="19" t="s">
        <v>390</v>
      </c>
      <c r="B45" s="24" t="s">
        <v>549</v>
      </c>
      <c r="C45" s="25">
        <f>SUM(C46:C48)</f>
        <v>5.62</v>
      </c>
      <c r="D45" s="25">
        <f t="shared" ref="D45:O45" si="19">SUM(D46:D48)</f>
        <v>0</v>
      </c>
      <c r="E45" s="25">
        <f>SUM(E46:E48)</f>
        <v>3</v>
      </c>
      <c r="F45" s="25">
        <f t="shared" si="19"/>
        <v>0</v>
      </c>
      <c r="G45" s="25">
        <f>SUM(G46:G48)</f>
        <v>0</v>
      </c>
      <c r="H45" s="25"/>
      <c r="I45" s="25">
        <f>SUM(I46:I48)</f>
        <v>0</v>
      </c>
      <c r="J45" s="25"/>
      <c r="K45" s="25">
        <f>SUM(K46:K48)</f>
        <v>0</v>
      </c>
      <c r="L45" s="25"/>
      <c r="M45" s="25">
        <f t="shared" si="19"/>
        <v>0.75</v>
      </c>
      <c r="N45" s="25"/>
      <c r="O45" s="25">
        <f t="shared" si="19"/>
        <v>0</v>
      </c>
      <c r="P45" s="25"/>
      <c r="Q45" s="112">
        <f t="shared" si="18"/>
        <v>9.370000000000001</v>
      </c>
    </row>
    <row r="46" spans="1:17" ht="36" x14ac:dyDescent="0.25">
      <c r="A46" s="16" t="s">
        <v>391</v>
      </c>
      <c r="B46" s="27" t="s">
        <v>529</v>
      </c>
      <c r="C46" s="28"/>
      <c r="D46" s="91"/>
      <c r="E46" s="29">
        <v>0</v>
      </c>
      <c r="F46" s="29"/>
      <c r="G46" s="29">
        <v>0</v>
      </c>
      <c r="H46" s="29"/>
      <c r="I46" s="29">
        <v>0</v>
      </c>
      <c r="J46" s="29"/>
      <c r="K46" s="29">
        <v>0</v>
      </c>
      <c r="L46" s="29"/>
      <c r="M46" s="29">
        <v>0.75</v>
      </c>
      <c r="N46" s="95" t="s">
        <v>1750</v>
      </c>
      <c r="O46" s="29">
        <v>0</v>
      </c>
      <c r="P46" s="29"/>
      <c r="Q46" s="21">
        <f t="shared" si="18"/>
        <v>0.75</v>
      </c>
    </row>
    <row r="47" spans="1:17" ht="60" x14ac:dyDescent="0.25">
      <c r="A47" s="16" t="s">
        <v>392</v>
      </c>
      <c r="B47" s="27" t="s">
        <v>550</v>
      </c>
      <c r="C47" s="28"/>
      <c r="D47" s="91"/>
      <c r="E47" s="29">
        <v>3</v>
      </c>
      <c r="F47" s="74" t="s">
        <v>1947</v>
      </c>
      <c r="G47" s="29">
        <v>0</v>
      </c>
      <c r="H47" s="29"/>
      <c r="I47" s="29">
        <v>0</v>
      </c>
      <c r="J47" s="29"/>
      <c r="K47" s="29">
        <v>0</v>
      </c>
      <c r="L47" s="29"/>
      <c r="M47" s="29">
        <v>0</v>
      </c>
      <c r="N47" s="29"/>
      <c r="O47" s="29">
        <v>0</v>
      </c>
      <c r="P47" s="29"/>
      <c r="Q47" s="21">
        <f t="shared" si="18"/>
        <v>3</v>
      </c>
    </row>
    <row r="48" spans="1:17" x14ac:dyDescent="0.25">
      <c r="A48" s="16" t="s">
        <v>393</v>
      </c>
      <c r="B48" s="27" t="s">
        <v>531</v>
      </c>
      <c r="C48" s="28">
        <v>5.62</v>
      </c>
      <c r="D48" s="104" t="s">
        <v>1678</v>
      </c>
      <c r="E48" s="29">
        <v>0</v>
      </c>
      <c r="F48" s="29"/>
      <c r="G48" s="29">
        <v>0</v>
      </c>
      <c r="H48" s="29"/>
      <c r="I48" s="29">
        <v>0</v>
      </c>
      <c r="J48" s="29"/>
      <c r="K48" s="29">
        <v>0</v>
      </c>
      <c r="L48" s="29"/>
      <c r="M48" s="29">
        <v>0</v>
      </c>
      <c r="N48" s="29"/>
      <c r="O48" s="29">
        <v>0</v>
      </c>
      <c r="P48" s="29"/>
      <c r="Q48" s="21">
        <f t="shared" si="18"/>
        <v>5.62</v>
      </c>
    </row>
    <row r="49" spans="1:17" x14ac:dyDescent="0.25">
      <c r="A49" s="19" t="s">
        <v>394</v>
      </c>
      <c r="B49" s="24" t="s">
        <v>551</v>
      </c>
      <c r="C49" s="25">
        <f>+C50+C59+C77+C90+C92</f>
        <v>8754.2999999999993</v>
      </c>
      <c r="D49" s="92"/>
      <c r="E49" s="25">
        <f>+E50+E59+E77+E90+E92</f>
        <v>10773.76</v>
      </c>
      <c r="F49" s="26"/>
      <c r="G49" s="25">
        <f>+G50+G59+G77+G90+G92</f>
        <v>8573.19</v>
      </c>
      <c r="H49" s="26"/>
      <c r="I49" s="25">
        <f>+I50+I59+I77+I90+I92</f>
        <v>8848.66</v>
      </c>
      <c r="J49" s="26"/>
      <c r="K49" s="25">
        <f>+K50+K59+K77+K90+K92</f>
        <v>9141.92</v>
      </c>
      <c r="L49" s="26"/>
      <c r="M49" s="25">
        <f>+M50+M59+M77+M90+M92</f>
        <v>8611.01</v>
      </c>
      <c r="N49" s="26"/>
      <c r="O49" s="25">
        <f>+O50+O59+O77+O90+O92</f>
        <v>8508.17</v>
      </c>
      <c r="P49" s="26"/>
      <c r="Q49" s="21">
        <f t="shared" si="18"/>
        <v>63211.01</v>
      </c>
    </row>
    <row r="50" spans="1:17" x14ac:dyDescent="0.25">
      <c r="A50" s="19" t="s">
        <v>395</v>
      </c>
      <c r="B50" s="24" t="s">
        <v>532</v>
      </c>
      <c r="C50" s="25">
        <f>SUM(C51:C58)</f>
        <v>533.12</v>
      </c>
      <c r="D50" s="25"/>
      <c r="E50" s="25">
        <f>SUM(E51:E58)</f>
        <v>1501.14</v>
      </c>
      <c r="F50" s="26"/>
      <c r="G50" s="25">
        <f>SUM(G51:G58)</f>
        <v>799.51</v>
      </c>
      <c r="H50" s="26"/>
      <c r="I50" s="25">
        <f>SUM(I51:I58)</f>
        <v>363.63</v>
      </c>
      <c r="J50" s="26"/>
      <c r="K50" s="25">
        <f>SUM(K51:K58)</f>
        <v>1306.31</v>
      </c>
      <c r="L50" s="26"/>
      <c r="M50" s="25">
        <f>SUM(M51:M58)</f>
        <v>352.54999999999995</v>
      </c>
      <c r="N50" s="26"/>
      <c r="O50" s="25">
        <f>SUM(O51:O58)</f>
        <v>180.20999999999998</v>
      </c>
      <c r="P50" s="26"/>
      <c r="Q50" s="21">
        <f t="shared" si="18"/>
        <v>5036.4700000000012</v>
      </c>
    </row>
    <row r="51" spans="1:17" ht="84" x14ac:dyDescent="0.25">
      <c r="A51" s="16" t="s">
        <v>396</v>
      </c>
      <c r="B51" s="27" t="s">
        <v>552</v>
      </c>
      <c r="C51" s="28"/>
      <c r="D51" s="28"/>
      <c r="E51" s="29">
        <v>0</v>
      </c>
      <c r="F51" s="29"/>
      <c r="G51" s="29">
        <v>0</v>
      </c>
      <c r="H51" s="29"/>
      <c r="I51" s="29">
        <v>175.9</v>
      </c>
      <c r="J51" s="74" t="s">
        <v>1751</v>
      </c>
      <c r="K51" s="29">
        <v>0</v>
      </c>
      <c r="L51" s="29"/>
      <c r="M51" s="29">
        <v>0</v>
      </c>
      <c r="N51" s="29"/>
      <c r="O51" s="29">
        <v>0</v>
      </c>
      <c r="P51" s="29"/>
      <c r="Q51" s="21">
        <f t="shared" si="18"/>
        <v>175.9</v>
      </c>
    </row>
    <row r="52" spans="1:17" ht="96" x14ac:dyDescent="0.25">
      <c r="A52" s="16" t="s">
        <v>397</v>
      </c>
      <c r="B52" s="27" t="s">
        <v>553</v>
      </c>
      <c r="C52" s="28"/>
      <c r="D52" s="28"/>
      <c r="E52" s="29">
        <v>123</v>
      </c>
      <c r="F52" s="74" t="s">
        <v>1752</v>
      </c>
      <c r="G52" s="29">
        <v>161</v>
      </c>
      <c r="H52" s="74" t="s">
        <v>1753</v>
      </c>
      <c r="I52" s="29">
        <v>0</v>
      </c>
      <c r="J52" s="29"/>
      <c r="K52" s="29">
        <v>0</v>
      </c>
      <c r="L52" s="29"/>
      <c r="M52" s="29">
        <v>0</v>
      </c>
      <c r="N52" s="29"/>
      <c r="O52" s="29">
        <v>0</v>
      </c>
      <c r="P52" s="29"/>
      <c r="Q52" s="21">
        <f t="shared" si="18"/>
        <v>284</v>
      </c>
    </row>
    <row r="53" spans="1:17" ht="60" x14ac:dyDescent="0.25">
      <c r="A53" s="16" t="s">
        <v>398</v>
      </c>
      <c r="B53" s="27" t="s">
        <v>554</v>
      </c>
      <c r="C53" s="28"/>
      <c r="D53" s="28"/>
      <c r="E53" s="29">
        <v>0</v>
      </c>
      <c r="F53" s="29"/>
      <c r="G53" s="29">
        <v>30</v>
      </c>
      <c r="H53" s="74" t="s">
        <v>1754</v>
      </c>
      <c r="I53" s="29">
        <v>0</v>
      </c>
      <c r="J53" s="29"/>
      <c r="K53" s="29">
        <v>0</v>
      </c>
      <c r="L53" s="29"/>
      <c r="M53" s="29">
        <v>0</v>
      </c>
      <c r="N53" s="29"/>
      <c r="O53" s="29">
        <v>0</v>
      </c>
      <c r="P53" s="29"/>
      <c r="Q53" s="21">
        <f t="shared" si="18"/>
        <v>30</v>
      </c>
    </row>
    <row r="54" spans="1:17" ht="60" x14ac:dyDescent="0.25">
      <c r="A54" s="16" t="s">
        <v>399</v>
      </c>
      <c r="B54" s="27" t="s">
        <v>555</v>
      </c>
      <c r="C54" s="28"/>
      <c r="D54" s="28"/>
      <c r="E54" s="29">
        <v>0</v>
      </c>
      <c r="F54" s="29"/>
      <c r="G54" s="29">
        <v>0</v>
      </c>
      <c r="H54" s="29"/>
      <c r="I54" s="29">
        <v>3.12</v>
      </c>
      <c r="J54" s="74" t="s">
        <v>1755</v>
      </c>
      <c r="K54" s="29">
        <v>0</v>
      </c>
      <c r="L54" s="29"/>
      <c r="M54" s="29">
        <v>0</v>
      </c>
      <c r="N54" s="29"/>
      <c r="O54" s="29">
        <v>0</v>
      </c>
      <c r="P54" s="29"/>
      <c r="Q54" s="21">
        <f t="shared" si="18"/>
        <v>3.12</v>
      </c>
    </row>
    <row r="55" spans="1:17" ht="70.5" customHeight="1" x14ac:dyDescent="0.3">
      <c r="A55" s="16" t="s">
        <v>400</v>
      </c>
      <c r="B55" s="30" t="s">
        <v>589</v>
      </c>
      <c r="C55" s="29">
        <v>25</v>
      </c>
      <c r="D55" s="73" t="s">
        <v>1679</v>
      </c>
      <c r="E55" s="29">
        <v>1145.3900000000001</v>
      </c>
      <c r="F55" s="87" t="s">
        <v>1756</v>
      </c>
      <c r="G55" s="29">
        <v>25.27</v>
      </c>
      <c r="H55" s="87" t="s">
        <v>1757</v>
      </c>
      <c r="I55" s="29">
        <v>114.06</v>
      </c>
      <c r="J55" s="87" t="s">
        <v>1758</v>
      </c>
      <c r="K55" s="31">
        <v>0</v>
      </c>
      <c r="L55" s="31"/>
      <c r="M55" s="29">
        <v>18.47</v>
      </c>
      <c r="N55" s="77" t="s">
        <v>1759</v>
      </c>
      <c r="O55" s="29">
        <v>19.79</v>
      </c>
      <c r="P55" s="77" t="s">
        <v>1760</v>
      </c>
      <c r="Q55" s="21">
        <f t="shared" si="18"/>
        <v>1347.98</v>
      </c>
    </row>
    <row r="56" spans="1:17" x14ac:dyDescent="0.25">
      <c r="A56" s="16" t="s">
        <v>401</v>
      </c>
      <c r="B56" s="30" t="s">
        <v>591</v>
      </c>
      <c r="C56" s="29">
        <v>0</v>
      </c>
      <c r="D56" s="29"/>
      <c r="E56" s="29">
        <v>0</v>
      </c>
      <c r="F56" s="29"/>
      <c r="G56" s="29">
        <v>0</v>
      </c>
      <c r="H56" s="29"/>
      <c r="I56" s="29">
        <v>0</v>
      </c>
      <c r="J56" s="29"/>
      <c r="K56" s="29">
        <v>0</v>
      </c>
      <c r="L56" s="29"/>
      <c r="M56" s="29">
        <v>0</v>
      </c>
      <c r="N56" s="29"/>
      <c r="O56" s="29">
        <v>0</v>
      </c>
      <c r="P56" s="29"/>
      <c r="Q56" s="21">
        <f t="shared" si="18"/>
        <v>0</v>
      </c>
    </row>
    <row r="57" spans="1:17" ht="348" x14ac:dyDescent="0.25">
      <c r="A57" s="16" t="s">
        <v>402</v>
      </c>
      <c r="B57" s="30" t="s">
        <v>593</v>
      </c>
      <c r="C57" s="29">
        <v>101.77</v>
      </c>
      <c r="D57" s="75" t="s">
        <v>1680</v>
      </c>
      <c r="E57" s="29">
        <v>61.59</v>
      </c>
      <c r="F57" s="74" t="s">
        <v>1761</v>
      </c>
      <c r="G57" s="29">
        <v>97.31</v>
      </c>
      <c r="H57" s="74" t="s">
        <v>1762</v>
      </c>
      <c r="I57" s="29">
        <v>55.53</v>
      </c>
      <c r="J57" s="74" t="s">
        <v>1763</v>
      </c>
      <c r="K57" s="29">
        <v>68.56</v>
      </c>
      <c r="L57" s="74" t="s">
        <v>1764</v>
      </c>
      <c r="M57" s="29">
        <v>165.54</v>
      </c>
      <c r="N57" s="113" t="s">
        <v>1765</v>
      </c>
      <c r="O57" s="29">
        <v>117.84</v>
      </c>
      <c r="P57" s="113" t="s">
        <v>1766</v>
      </c>
      <c r="Q57" s="21">
        <f t="shared" si="18"/>
        <v>668.1400000000001</v>
      </c>
    </row>
    <row r="58" spans="1:17" ht="51.75" customHeight="1" x14ac:dyDescent="0.25">
      <c r="A58" s="16" t="s">
        <v>403</v>
      </c>
      <c r="B58" s="30" t="s">
        <v>404</v>
      </c>
      <c r="C58" s="29">
        <v>406.35</v>
      </c>
      <c r="D58" s="75" t="s">
        <v>1681</v>
      </c>
      <c r="E58" s="29">
        <v>171.16</v>
      </c>
      <c r="F58" s="74" t="s">
        <v>1767</v>
      </c>
      <c r="G58" s="29">
        <v>485.93</v>
      </c>
      <c r="H58" s="74" t="s">
        <v>1768</v>
      </c>
      <c r="I58" s="29">
        <v>15.02</v>
      </c>
      <c r="J58" s="77" t="s">
        <v>1769</v>
      </c>
      <c r="K58" s="29">
        <v>1237.75</v>
      </c>
      <c r="L58" s="77" t="s">
        <v>1770</v>
      </c>
      <c r="M58" s="29">
        <v>168.54</v>
      </c>
      <c r="N58" s="74" t="s">
        <v>1771</v>
      </c>
      <c r="O58" s="29">
        <v>42.58</v>
      </c>
      <c r="P58" s="74" t="s">
        <v>1772</v>
      </c>
      <c r="Q58" s="21">
        <f t="shared" si="18"/>
        <v>2527.33</v>
      </c>
    </row>
    <row r="59" spans="1:17" x14ac:dyDescent="0.25">
      <c r="A59" s="19" t="s">
        <v>405</v>
      </c>
      <c r="B59" s="32" t="s">
        <v>406</v>
      </c>
      <c r="C59" s="26">
        <f>+C60+C66</f>
        <v>1274.76</v>
      </c>
      <c r="D59" s="26"/>
      <c r="E59" s="26">
        <f>+E60+E66</f>
        <v>2028.67</v>
      </c>
      <c r="F59" s="26"/>
      <c r="G59" s="26">
        <f>+G60+G66</f>
        <v>1568.21</v>
      </c>
      <c r="H59" s="26"/>
      <c r="I59" s="26">
        <f>+I60+I66</f>
        <v>1301.0999999999999</v>
      </c>
      <c r="J59" s="26"/>
      <c r="K59" s="26">
        <f>+K60+K66</f>
        <v>813.13</v>
      </c>
      <c r="L59" s="26"/>
      <c r="M59" s="26">
        <f>+M60+M66</f>
        <v>887.98</v>
      </c>
      <c r="N59" s="26"/>
      <c r="O59" s="26">
        <f>+O60+O66</f>
        <v>1466.1299999999999</v>
      </c>
      <c r="P59" s="26"/>
      <c r="Q59" s="21">
        <f t="shared" si="18"/>
        <v>9339.98</v>
      </c>
    </row>
    <row r="60" spans="1:17" x14ac:dyDescent="0.25">
      <c r="A60" s="19" t="s">
        <v>407</v>
      </c>
      <c r="B60" s="32" t="s">
        <v>408</v>
      </c>
      <c r="C60" s="26">
        <f>SUM(C61:C65)</f>
        <v>183</v>
      </c>
      <c r="D60" s="26"/>
      <c r="E60" s="26">
        <f>SUM(E61:E65)</f>
        <v>787</v>
      </c>
      <c r="F60" s="26"/>
      <c r="G60" s="26">
        <f>SUM(G61:G65)</f>
        <v>107</v>
      </c>
      <c r="H60" s="26"/>
      <c r="I60" s="26">
        <f>SUM(I61:I65)</f>
        <v>206.1</v>
      </c>
      <c r="J60" s="26"/>
      <c r="K60" s="26">
        <f>SUM(K61:K65)</f>
        <v>25.3</v>
      </c>
      <c r="L60" s="26"/>
      <c r="M60" s="26">
        <f>SUM(M61:M65)</f>
        <v>39.08</v>
      </c>
      <c r="N60" s="26"/>
      <c r="O60" s="26">
        <f>SUM(O61:O65)</f>
        <v>20.14</v>
      </c>
      <c r="P60" s="26"/>
      <c r="Q60" s="21">
        <f t="shared" si="18"/>
        <v>1367.62</v>
      </c>
    </row>
    <row r="61" spans="1:17" ht="47.25" customHeight="1" x14ac:dyDescent="0.25">
      <c r="A61" s="84" t="s">
        <v>409</v>
      </c>
      <c r="B61" s="85" t="s">
        <v>410</v>
      </c>
      <c r="C61" s="29">
        <v>55</v>
      </c>
      <c r="D61" s="83" t="s">
        <v>1682</v>
      </c>
      <c r="E61" s="81"/>
      <c r="F61" s="82"/>
      <c r="G61" s="29">
        <v>0</v>
      </c>
      <c r="H61" s="29"/>
      <c r="I61" s="29">
        <v>0</v>
      </c>
      <c r="J61" s="29"/>
      <c r="K61" s="29">
        <v>0</v>
      </c>
      <c r="L61" s="29"/>
      <c r="M61" s="29">
        <v>0</v>
      </c>
      <c r="N61" s="29"/>
      <c r="O61" s="29">
        <v>0</v>
      </c>
      <c r="P61" s="29"/>
      <c r="Q61" s="21">
        <f t="shared" si="18"/>
        <v>55</v>
      </c>
    </row>
    <row r="62" spans="1:17" x14ac:dyDescent="0.25">
      <c r="A62" s="16" t="s">
        <v>411</v>
      </c>
      <c r="B62" s="30" t="s">
        <v>412</v>
      </c>
      <c r="C62" s="29">
        <v>0</v>
      </c>
      <c r="D62" s="80"/>
      <c r="E62" s="80"/>
      <c r="F62" s="80"/>
      <c r="G62" s="29">
        <v>0</v>
      </c>
      <c r="H62" s="29"/>
      <c r="I62" s="29">
        <v>0</v>
      </c>
      <c r="J62" s="29"/>
      <c r="K62" s="29">
        <v>0</v>
      </c>
      <c r="L62" s="29"/>
      <c r="M62" s="29">
        <v>0</v>
      </c>
      <c r="N62" s="29"/>
      <c r="O62" s="29">
        <v>0</v>
      </c>
      <c r="P62" s="29"/>
      <c r="Q62" s="21">
        <f t="shared" si="18"/>
        <v>0</v>
      </c>
    </row>
    <row r="63" spans="1:17" ht="72" x14ac:dyDescent="0.25">
      <c r="A63" s="16" t="s">
        <v>413</v>
      </c>
      <c r="B63" s="30" t="s">
        <v>414</v>
      </c>
      <c r="C63" s="29">
        <v>0</v>
      </c>
      <c r="D63" s="80"/>
      <c r="E63" s="80"/>
      <c r="F63" s="80"/>
      <c r="G63" s="29">
        <v>0</v>
      </c>
      <c r="H63" s="29"/>
      <c r="I63" s="29">
        <v>119</v>
      </c>
      <c r="J63" s="96" t="s">
        <v>1773</v>
      </c>
      <c r="K63" s="29">
        <v>0</v>
      </c>
      <c r="L63" s="29"/>
      <c r="M63" s="29">
        <v>0</v>
      </c>
      <c r="N63" s="29"/>
      <c r="O63" s="29">
        <v>0</v>
      </c>
      <c r="P63" s="29"/>
      <c r="Q63" s="21">
        <f t="shared" si="18"/>
        <v>119</v>
      </c>
    </row>
    <row r="64" spans="1:17" ht="47.25" customHeight="1" x14ac:dyDescent="0.3">
      <c r="A64" s="88" t="s">
        <v>415</v>
      </c>
      <c r="B64" s="85" t="s">
        <v>416</v>
      </c>
      <c r="C64" s="29">
        <v>48</v>
      </c>
      <c r="D64" s="87" t="s">
        <v>1683</v>
      </c>
      <c r="E64" s="29">
        <v>42</v>
      </c>
      <c r="F64" s="74" t="s">
        <v>1774</v>
      </c>
      <c r="G64" s="29">
        <v>47</v>
      </c>
      <c r="H64" s="74" t="s">
        <v>1775</v>
      </c>
      <c r="I64" s="29">
        <v>62.1</v>
      </c>
      <c r="J64" s="74" t="s">
        <v>1776</v>
      </c>
      <c r="K64" s="29">
        <v>25.3</v>
      </c>
      <c r="L64" s="74" t="s">
        <v>1777</v>
      </c>
      <c r="M64" s="29">
        <v>36.08</v>
      </c>
      <c r="N64" s="74" t="s">
        <v>1778</v>
      </c>
      <c r="O64" s="29">
        <v>2.8</v>
      </c>
      <c r="P64" s="74" t="s">
        <v>1779</v>
      </c>
      <c r="Q64" s="21">
        <f t="shared" si="18"/>
        <v>263.28000000000003</v>
      </c>
    </row>
    <row r="65" spans="1:18" ht="35.25" customHeight="1" x14ac:dyDescent="0.25">
      <c r="A65" s="84" t="s">
        <v>417</v>
      </c>
      <c r="B65" s="85" t="s">
        <v>418</v>
      </c>
      <c r="C65" s="29">
        <v>80</v>
      </c>
      <c r="D65" s="89" t="s">
        <v>1684</v>
      </c>
      <c r="E65" s="29">
        <v>745</v>
      </c>
      <c r="F65" s="96" t="s">
        <v>1780</v>
      </c>
      <c r="G65" s="29">
        <v>60</v>
      </c>
      <c r="H65" s="77" t="s">
        <v>1781</v>
      </c>
      <c r="I65" s="29">
        <v>25</v>
      </c>
      <c r="J65" s="77" t="s">
        <v>1782</v>
      </c>
      <c r="K65" s="29">
        <v>0</v>
      </c>
      <c r="L65" s="29"/>
      <c r="M65" s="29">
        <v>3</v>
      </c>
      <c r="N65" s="76" t="s">
        <v>1783</v>
      </c>
      <c r="O65" s="29">
        <v>17.34</v>
      </c>
      <c r="P65" s="96" t="s">
        <v>1784</v>
      </c>
      <c r="Q65" s="21">
        <f t="shared" si="18"/>
        <v>930.34</v>
      </c>
    </row>
    <row r="66" spans="1:18" x14ac:dyDescent="0.25">
      <c r="A66" s="19" t="s">
        <v>419</v>
      </c>
      <c r="B66" s="32" t="s">
        <v>420</v>
      </c>
      <c r="C66" s="26">
        <f>SUM(C67:C76)</f>
        <v>1091.76</v>
      </c>
      <c r="D66" s="86"/>
      <c r="E66" s="26">
        <f>SUM(E67:E76)</f>
        <v>1241.67</v>
      </c>
      <c r="F66" s="26"/>
      <c r="G66" s="26">
        <f>SUM(G67:G76)</f>
        <v>1461.21</v>
      </c>
      <c r="H66" s="26"/>
      <c r="I66" s="26">
        <f>SUM(I67:I76)</f>
        <v>1095</v>
      </c>
      <c r="J66" s="26"/>
      <c r="K66" s="26">
        <f>SUM(K67:K76)</f>
        <v>787.83</v>
      </c>
      <c r="L66" s="26"/>
      <c r="M66" s="26">
        <f>SUM(M67:M76)</f>
        <v>848.9</v>
      </c>
      <c r="N66" s="26"/>
      <c r="O66" s="26">
        <f>SUM(O67:O76)</f>
        <v>1445.9899999999998</v>
      </c>
      <c r="P66" s="26"/>
      <c r="Q66" s="21">
        <f t="shared" si="18"/>
        <v>7972.36</v>
      </c>
    </row>
    <row r="67" spans="1:18" ht="60" x14ac:dyDescent="0.25">
      <c r="A67" s="16" t="s">
        <v>421</v>
      </c>
      <c r="B67" s="30" t="s">
        <v>422</v>
      </c>
      <c r="C67" s="29">
        <v>0</v>
      </c>
      <c r="D67" s="86"/>
      <c r="E67" s="29">
        <v>0</v>
      </c>
      <c r="F67" s="29"/>
      <c r="G67" s="29">
        <v>0</v>
      </c>
      <c r="H67" s="29"/>
      <c r="I67" s="29">
        <v>0</v>
      </c>
      <c r="J67" s="29"/>
      <c r="K67" s="29">
        <v>0</v>
      </c>
      <c r="L67" s="29"/>
      <c r="M67" s="29">
        <v>6.77</v>
      </c>
      <c r="N67" s="74" t="s">
        <v>1785</v>
      </c>
      <c r="O67" s="29">
        <v>0</v>
      </c>
      <c r="P67" s="29"/>
      <c r="Q67" s="21">
        <f t="shared" si="18"/>
        <v>6.77</v>
      </c>
    </row>
    <row r="68" spans="1:18" ht="108" x14ac:dyDescent="0.25">
      <c r="A68" s="16" t="s">
        <v>423</v>
      </c>
      <c r="B68" s="30" t="s">
        <v>424</v>
      </c>
      <c r="C68" s="29">
        <v>0</v>
      </c>
      <c r="D68" s="29"/>
      <c r="E68" s="29">
        <v>0</v>
      </c>
      <c r="F68" s="29"/>
      <c r="G68" s="29">
        <v>359</v>
      </c>
      <c r="H68" s="77" t="s">
        <v>1786</v>
      </c>
      <c r="I68" s="29">
        <v>60</v>
      </c>
      <c r="J68" s="77" t="s">
        <v>1787</v>
      </c>
      <c r="K68" s="29">
        <v>120</v>
      </c>
      <c r="L68" s="77" t="s">
        <v>1788</v>
      </c>
      <c r="M68" s="29">
        <v>150</v>
      </c>
      <c r="N68" s="97" t="s">
        <v>1789</v>
      </c>
      <c r="O68" s="29">
        <v>0</v>
      </c>
      <c r="P68" s="29"/>
      <c r="Q68" s="21">
        <f t="shared" si="18"/>
        <v>689</v>
      </c>
    </row>
    <row r="69" spans="1:18" ht="45.75" customHeight="1" x14ac:dyDescent="0.25">
      <c r="A69" s="16" t="s">
        <v>425</v>
      </c>
      <c r="B69" s="30" t="s">
        <v>426</v>
      </c>
      <c r="C69" s="29">
        <v>23.99</v>
      </c>
      <c r="D69" s="90" t="s">
        <v>1685</v>
      </c>
      <c r="E69" s="29">
        <v>0</v>
      </c>
      <c r="F69" s="29"/>
      <c r="G69" s="29">
        <v>75.58</v>
      </c>
      <c r="H69" s="74" t="s">
        <v>1790</v>
      </c>
      <c r="I69" s="29">
        <v>199</v>
      </c>
      <c r="J69" s="74" t="s">
        <v>1791</v>
      </c>
      <c r="K69" s="29">
        <v>0</v>
      </c>
      <c r="L69" s="29"/>
      <c r="M69" s="29">
        <v>0</v>
      </c>
      <c r="N69" s="29"/>
      <c r="O69" s="29">
        <v>155.13999999999999</v>
      </c>
      <c r="P69" s="96" t="s">
        <v>1792</v>
      </c>
      <c r="Q69" s="21">
        <f t="shared" si="18"/>
        <v>453.71</v>
      </c>
    </row>
    <row r="70" spans="1:18" ht="40.5" customHeight="1" x14ac:dyDescent="0.25">
      <c r="A70" s="16" t="s">
        <v>427</v>
      </c>
      <c r="B70" s="30" t="s">
        <v>428</v>
      </c>
      <c r="C70" s="29">
        <v>650</v>
      </c>
      <c r="D70" s="93" t="s">
        <v>1686</v>
      </c>
      <c r="E70" s="29">
        <v>844.67</v>
      </c>
      <c r="F70" s="74" t="s">
        <v>1793</v>
      </c>
      <c r="G70" s="29">
        <v>1007.5</v>
      </c>
      <c r="H70" s="77" t="s">
        <v>1794</v>
      </c>
      <c r="I70" s="29">
        <v>646</v>
      </c>
      <c r="J70" s="77" t="s">
        <v>1795</v>
      </c>
      <c r="K70" s="29">
        <v>646</v>
      </c>
      <c r="L70" s="74" t="s">
        <v>1796</v>
      </c>
      <c r="M70" s="29">
        <v>646</v>
      </c>
      <c r="N70" s="77" t="s">
        <v>1797</v>
      </c>
      <c r="O70" s="29">
        <v>1146</v>
      </c>
      <c r="P70" s="77" t="s">
        <v>1798</v>
      </c>
      <c r="Q70" s="21">
        <f t="shared" si="18"/>
        <v>5586.17</v>
      </c>
    </row>
    <row r="71" spans="1:18" ht="64.5" x14ac:dyDescent="0.25">
      <c r="A71" s="16" t="s">
        <v>429</v>
      </c>
      <c r="B71" s="30" t="s">
        <v>430</v>
      </c>
      <c r="C71" s="29">
        <v>0</v>
      </c>
      <c r="D71" s="29"/>
      <c r="E71" s="29">
        <v>0</v>
      </c>
      <c r="F71" s="29"/>
      <c r="G71" s="29">
        <v>0</v>
      </c>
      <c r="H71" s="29"/>
      <c r="I71" s="29">
        <v>0</v>
      </c>
      <c r="J71" s="29"/>
      <c r="K71" s="29">
        <v>0</v>
      </c>
      <c r="L71" s="29"/>
      <c r="M71" s="29">
        <v>0</v>
      </c>
      <c r="N71" s="29"/>
      <c r="O71" s="29">
        <v>112</v>
      </c>
      <c r="P71" s="100" t="s">
        <v>1799</v>
      </c>
      <c r="Q71" s="21">
        <f t="shared" si="18"/>
        <v>112</v>
      </c>
    </row>
    <row r="72" spans="1:18" ht="39.75" customHeight="1" x14ac:dyDescent="0.25">
      <c r="A72" s="16" t="s">
        <v>431</v>
      </c>
      <c r="B72" s="30" t="s">
        <v>432</v>
      </c>
      <c r="C72" s="29">
        <v>417.77</v>
      </c>
      <c r="D72" s="75" t="s">
        <v>1687</v>
      </c>
      <c r="E72" s="29">
        <v>315</v>
      </c>
      <c r="F72" s="100" t="s">
        <v>1800</v>
      </c>
      <c r="G72" s="29">
        <v>0</v>
      </c>
      <c r="H72" s="29"/>
      <c r="I72" s="29">
        <v>0</v>
      </c>
      <c r="J72" s="29"/>
      <c r="K72" s="29">
        <v>0</v>
      </c>
      <c r="L72" s="29"/>
      <c r="M72" s="29">
        <v>0</v>
      </c>
      <c r="N72" s="29"/>
      <c r="O72" s="29">
        <v>0</v>
      </c>
      <c r="P72" s="29"/>
      <c r="Q72" s="21">
        <f t="shared" si="18"/>
        <v>732.77</v>
      </c>
    </row>
    <row r="73" spans="1:18" ht="81" x14ac:dyDescent="0.25">
      <c r="A73" s="16" t="s">
        <v>433</v>
      </c>
      <c r="B73" s="30" t="s">
        <v>434</v>
      </c>
      <c r="C73" s="29">
        <v>0</v>
      </c>
      <c r="D73" s="29"/>
      <c r="E73" s="29">
        <v>42</v>
      </c>
      <c r="F73" s="94" t="s">
        <v>1801</v>
      </c>
      <c r="G73" s="29">
        <v>0</v>
      </c>
      <c r="H73" s="29"/>
      <c r="I73" s="29">
        <v>100</v>
      </c>
      <c r="J73" s="77" t="s">
        <v>1802</v>
      </c>
      <c r="K73" s="29">
        <v>0</v>
      </c>
      <c r="L73" s="29"/>
      <c r="M73" s="29">
        <v>0</v>
      </c>
      <c r="N73" s="29"/>
      <c r="O73" s="29">
        <v>2.85</v>
      </c>
      <c r="P73" s="77" t="s">
        <v>1803</v>
      </c>
      <c r="Q73" s="21">
        <f t="shared" si="18"/>
        <v>144.85</v>
      </c>
    </row>
    <row r="74" spans="1:18" ht="189" x14ac:dyDescent="0.25">
      <c r="A74" s="16" t="s">
        <v>435</v>
      </c>
      <c r="B74" s="30" t="s">
        <v>436</v>
      </c>
      <c r="C74" s="29">
        <v>0</v>
      </c>
      <c r="D74" s="29"/>
      <c r="E74" s="29">
        <v>40</v>
      </c>
      <c r="F74" s="101" t="s">
        <v>1804</v>
      </c>
      <c r="G74" s="29">
        <v>19.13</v>
      </c>
      <c r="H74" s="77" t="s">
        <v>1805</v>
      </c>
      <c r="I74" s="29">
        <v>0</v>
      </c>
      <c r="J74" s="29"/>
      <c r="K74" s="29">
        <v>21.83</v>
      </c>
      <c r="L74" s="97" t="s">
        <v>1745</v>
      </c>
      <c r="M74" s="29">
        <v>2.14</v>
      </c>
      <c r="N74" s="97" t="s">
        <v>1806</v>
      </c>
      <c r="O74" s="29">
        <v>0</v>
      </c>
      <c r="P74" s="29"/>
      <c r="Q74" s="21">
        <f t="shared" si="18"/>
        <v>83.1</v>
      </c>
      <c r="R74" s="12"/>
    </row>
    <row r="75" spans="1:18" ht="81" x14ac:dyDescent="0.25">
      <c r="A75" s="16" t="s">
        <v>437</v>
      </c>
      <c r="B75" s="30" t="s">
        <v>438</v>
      </c>
      <c r="C75" s="29">
        <v>0</v>
      </c>
      <c r="D75" s="29"/>
      <c r="E75" s="29">
        <v>0</v>
      </c>
      <c r="F75" s="29"/>
      <c r="G75" s="29">
        <v>0</v>
      </c>
      <c r="H75" s="29"/>
      <c r="I75" s="29">
        <v>90</v>
      </c>
      <c r="J75" s="77" t="s">
        <v>1807</v>
      </c>
      <c r="K75" s="29">
        <v>0</v>
      </c>
      <c r="L75" s="29"/>
      <c r="M75" s="29">
        <v>40</v>
      </c>
      <c r="N75" s="94" t="s">
        <v>1808</v>
      </c>
      <c r="O75" s="29">
        <v>0</v>
      </c>
      <c r="P75" s="29"/>
      <c r="Q75" s="21">
        <f t="shared" si="18"/>
        <v>130</v>
      </c>
    </row>
    <row r="76" spans="1:18" ht="67.5" x14ac:dyDescent="0.25">
      <c r="A76" s="16" t="s">
        <v>439</v>
      </c>
      <c r="B76" s="30" t="s">
        <v>440</v>
      </c>
      <c r="C76" s="29">
        <v>0</v>
      </c>
      <c r="D76" s="29"/>
      <c r="E76" s="29">
        <v>0</v>
      </c>
      <c r="F76" s="29"/>
      <c r="G76" s="29">
        <v>0</v>
      </c>
      <c r="H76" s="29"/>
      <c r="I76" s="29">
        <v>0</v>
      </c>
      <c r="J76" s="29"/>
      <c r="K76" s="29">
        <v>0</v>
      </c>
      <c r="L76" s="29"/>
      <c r="M76" s="29">
        <v>3.99</v>
      </c>
      <c r="N76" s="77" t="s">
        <v>1809</v>
      </c>
      <c r="O76" s="29">
        <v>30</v>
      </c>
      <c r="P76" s="77" t="s">
        <v>1810</v>
      </c>
      <c r="Q76" s="21">
        <f t="shared" si="18"/>
        <v>33.99</v>
      </c>
    </row>
    <row r="77" spans="1:18" x14ac:dyDescent="0.25">
      <c r="A77" s="19" t="s">
        <v>441</v>
      </c>
      <c r="B77" s="32" t="s">
        <v>442</v>
      </c>
      <c r="C77" s="26">
        <f>SUM(C78:C89)</f>
        <v>1487.42</v>
      </c>
      <c r="D77" s="26"/>
      <c r="E77" s="26">
        <f>SUM(E78:E89)</f>
        <v>1394.55</v>
      </c>
      <c r="F77" s="26"/>
      <c r="G77" s="26">
        <f>SUM(G78:G89)</f>
        <v>1590.7700000000002</v>
      </c>
      <c r="H77" s="26"/>
      <c r="I77" s="26">
        <f>SUM(I78:I89)</f>
        <v>1805.6599999999996</v>
      </c>
      <c r="J77" s="26"/>
      <c r="K77" s="26">
        <f>SUM(K78:K89)</f>
        <v>1681.4799999999998</v>
      </c>
      <c r="L77" s="26"/>
      <c r="M77" s="26">
        <f>SUM(M78:M89)</f>
        <v>1766.3899999999999</v>
      </c>
      <c r="N77" s="26"/>
      <c r="O77" s="26">
        <f>SUM(O78:O89)</f>
        <v>1715.1199999999997</v>
      </c>
      <c r="P77" s="26"/>
      <c r="Q77" s="21">
        <f t="shared" si="18"/>
        <v>11441.39</v>
      </c>
    </row>
    <row r="78" spans="1:18" ht="81" x14ac:dyDescent="0.25">
      <c r="A78" s="16" t="s">
        <v>443</v>
      </c>
      <c r="B78" s="30" t="s">
        <v>444</v>
      </c>
      <c r="C78" s="29">
        <v>274.31</v>
      </c>
      <c r="D78" s="72" t="s">
        <v>1688</v>
      </c>
      <c r="E78" s="29">
        <v>273.33</v>
      </c>
      <c r="F78" s="77" t="s">
        <v>1811</v>
      </c>
      <c r="G78" s="102">
        <v>272.5</v>
      </c>
      <c r="H78" s="77" t="s">
        <v>1812</v>
      </c>
      <c r="I78" s="102">
        <v>276.74</v>
      </c>
      <c r="J78" s="77" t="s">
        <v>1813</v>
      </c>
      <c r="K78" s="102">
        <v>410.45</v>
      </c>
      <c r="L78" s="77" t="s">
        <v>1814</v>
      </c>
      <c r="M78" s="102">
        <v>314.51</v>
      </c>
      <c r="N78" s="77" t="s">
        <v>1815</v>
      </c>
      <c r="O78" s="102">
        <v>290.31</v>
      </c>
      <c r="P78" s="77" t="s">
        <v>1816</v>
      </c>
      <c r="Q78" s="21">
        <f t="shared" si="18"/>
        <v>2112.15</v>
      </c>
    </row>
    <row r="79" spans="1:18" ht="67.5" x14ac:dyDescent="0.25">
      <c r="A79" s="16" t="s">
        <v>445</v>
      </c>
      <c r="B79" s="30" t="s">
        <v>446</v>
      </c>
      <c r="C79" s="29">
        <v>303.60000000000002</v>
      </c>
      <c r="D79" s="72" t="s">
        <v>1690</v>
      </c>
      <c r="E79" s="29">
        <v>302.17</v>
      </c>
      <c r="F79" s="94" t="s">
        <v>1817</v>
      </c>
      <c r="G79" s="29">
        <v>374.86</v>
      </c>
      <c r="H79" s="94" t="s">
        <v>1818</v>
      </c>
      <c r="I79" s="29">
        <v>316.89</v>
      </c>
      <c r="J79" s="94" t="s">
        <v>1819</v>
      </c>
      <c r="K79" s="29">
        <v>306.95</v>
      </c>
      <c r="L79" s="94" t="s">
        <v>1820</v>
      </c>
      <c r="M79" s="29">
        <v>331.94</v>
      </c>
      <c r="N79" s="94" t="s">
        <v>1821</v>
      </c>
      <c r="O79" s="29">
        <v>316.57</v>
      </c>
      <c r="P79" s="77" t="s">
        <v>1822</v>
      </c>
      <c r="Q79" s="21">
        <f t="shared" si="18"/>
        <v>2252.98</v>
      </c>
    </row>
    <row r="80" spans="1:18" ht="67.5" x14ac:dyDescent="0.25">
      <c r="A80" s="16" t="s">
        <v>447</v>
      </c>
      <c r="B80" s="30" t="s">
        <v>448</v>
      </c>
      <c r="C80" s="29">
        <v>304.91000000000003</v>
      </c>
      <c r="D80" s="72" t="s">
        <v>1689</v>
      </c>
      <c r="E80" s="29">
        <v>313.22000000000003</v>
      </c>
      <c r="F80" s="94" t="s">
        <v>1823</v>
      </c>
      <c r="G80" s="29">
        <v>393.77</v>
      </c>
      <c r="H80" s="94" t="s">
        <v>1824</v>
      </c>
      <c r="I80" s="29">
        <v>445.57</v>
      </c>
      <c r="J80" s="94" t="s">
        <v>1825</v>
      </c>
      <c r="K80" s="29">
        <v>341.42</v>
      </c>
      <c r="L80" s="94" t="s">
        <v>1826</v>
      </c>
      <c r="M80" s="29">
        <v>394.52</v>
      </c>
      <c r="N80" s="94" t="s">
        <v>1827</v>
      </c>
      <c r="O80" s="29">
        <v>365.96</v>
      </c>
      <c r="P80" s="94" t="s">
        <v>1828</v>
      </c>
      <c r="Q80" s="21">
        <f t="shared" si="18"/>
        <v>2559.37</v>
      </c>
    </row>
    <row r="81" spans="1:17" ht="81" x14ac:dyDescent="0.25">
      <c r="A81" s="16" t="s">
        <v>449</v>
      </c>
      <c r="B81" s="30" t="s">
        <v>450</v>
      </c>
      <c r="C81" s="29">
        <v>66.03</v>
      </c>
      <c r="D81" s="78" t="s">
        <v>1691</v>
      </c>
      <c r="E81" s="29">
        <v>22.36</v>
      </c>
      <c r="F81" s="94" t="s">
        <v>1829</v>
      </c>
      <c r="G81" s="29">
        <v>12.45</v>
      </c>
      <c r="H81" s="94" t="s">
        <v>1830</v>
      </c>
      <c r="I81" s="29">
        <v>18.57</v>
      </c>
      <c r="J81" s="94" t="s">
        <v>1831</v>
      </c>
      <c r="K81" s="29">
        <v>0</v>
      </c>
      <c r="L81" s="94" t="s">
        <v>1823</v>
      </c>
      <c r="M81" s="29">
        <v>18.71</v>
      </c>
      <c r="N81" s="94" t="s">
        <v>1832</v>
      </c>
      <c r="O81" s="29">
        <v>18.23</v>
      </c>
      <c r="P81" s="94" t="s">
        <v>1833</v>
      </c>
      <c r="Q81" s="21">
        <f t="shared" si="18"/>
        <v>156.35</v>
      </c>
    </row>
    <row r="82" spans="1:17" ht="67.5" x14ac:dyDescent="0.25">
      <c r="A82" s="16" t="s">
        <v>451</v>
      </c>
      <c r="B82" s="30" t="s">
        <v>452</v>
      </c>
      <c r="C82" s="29">
        <v>13.78</v>
      </c>
      <c r="D82" s="94" t="s">
        <v>1692</v>
      </c>
      <c r="E82" s="29">
        <v>13.72</v>
      </c>
      <c r="F82" s="94" t="s">
        <v>1834</v>
      </c>
      <c r="G82" s="29">
        <v>13.72</v>
      </c>
      <c r="H82" s="94" t="s">
        <v>1835</v>
      </c>
      <c r="I82" s="29">
        <v>14.01</v>
      </c>
      <c r="J82" s="94" t="s">
        <v>1836</v>
      </c>
      <c r="K82" s="29">
        <v>13.64</v>
      </c>
      <c r="L82" s="94" t="s">
        <v>1837</v>
      </c>
      <c r="M82" s="29">
        <v>13.87</v>
      </c>
      <c r="N82" s="94" t="s">
        <v>1838</v>
      </c>
      <c r="O82" s="29">
        <v>20.16</v>
      </c>
      <c r="P82" s="94" t="s">
        <v>1839</v>
      </c>
      <c r="Q82" s="21">
        <f t="shared" si="18"/>
        <v>102.9</v>
      </c>
    </row>
    <row r="83" spans="1:17" ht="67.5" x14ac:dyDescent="0.25">
      <c r="A83" s="16" t="s">
        <v>453</v>
      </c>
      <c r="B83" s="30" t="s">
        <v>454</v>
      </c>
      <c r="C83" s="29">
        <v>13.01</v>
      </c>
      <c r="D83" s="77" t="s">
        <v>1693</v>
      </c>
      <c r="E83" s="29">
        <v>12.84</v>
      </c>
      <c r="F83" s="94" t="s">
        <v>1840</v>
      </c>
      <c r="G83" s="29">
        <v>12.96</v>
      </c>
      <c r="H83" s="94" t="s">
        <v>1841</v>
      </c>
      <c r="I83" s="29">
        <v>13.46</v>
      </c>
      <c r="J83" s="94" t="s">
        <v>1842</v>
      </c>
      <c r="K83" s="29">
        <v>13.09</v>
      </c>
      <c r="L83" s="94" t="s">
        <v>1843</v>
      </c>
      <c r="M83" s="29">
        <v>13</v>
      </c>
      <c r="N83" s="94" t="s">
        <v>1844</v>
      </c>
      <c r="O83" s="29">
        <v>0</v>
      </c>
      <c r="P83" s="94"/>
      <c r="Q83" s="21">
        <f t="shared" si="18"/>
        <v>78.36</v>
      </c>
    </row>
    <row r="84" spans="1:17" ht="60" x14ac:dyDescent="0.25">
      <c r="A84" s="16" t="s">
        <v>455</v>
      </c>
      <c r="B84" s="30" t="s">
        <v>456</v>
      </c>
      <c r="C84" s="29">
        <v>15.35</v>
      </c>
      <c r="D84" s="77" t="s">
        <v>1694</v>
      </c>
      <c r="E84" s="29">
        <v>14.06</v>
      </c>
      <c r="F84" s="96" t="s">
        <v>1845</v>
      </c>
      <c r="G84" s="29">
        <v>12.62</v>
      </c>
      <c r="H84" s="96" t="s">
        <v>1846</v>
      </c>
      <c r="I84" s="29">
        <v>12.62</v>
      </c>
      <c r="J84" s="96" t="s">
        <v>1847</v>
      </c>
      <c r="K84" s="29">
        <v>12.66</v>
      </c>
      <c r="L84" s="96" t="s">
        <v>1848</v>
      </c>
      <c r="M84" s="29">
        <v>14.08</v>
      </c>
      <c r="N84" s="96" t="s">
        <v>1849</v>
      </c>
      <c r="O84" s="29">
        <v>15.49</v>
      </c>
      <c r="P84" s="96" t="s">
        <v>1850</v>
      </c>
      <c r="Q84" s="21">
        <f t="shared" si="18"/>
        <v>96.88</v>
      </c>
    </row>
    <row r="85" spans="1:17" ht="60" x14ac:dyDescent="0.25">
      <c r="A85" s="16" t="s">
        <v>457</v>
      </c>
      <c r="B85" s="30" t="s">
        <v>458</v>
      </c>
      <c r="C85" s="29">
        <v>2.74</v>
      </c>
      <c r="D85" s="77" t="s">
        <v>1695</v>
      </c>
      <c r="E85" s="29">
        <v>2.73</v>
      </c>
      <c r="F85" s="96" t="s">
        <v>1851</v>
      </c>
      <c r="G85" s="29">
        <v>2.73</v>
      </c>
      <c r="H85" s="96" t="s">
        <v>1852</v>
      </c>
      <c r="I85" s="29">
        <v>2.73</v>
      </c>
      <c r="J85" s="96" t="s">
        <v>1853</v>
      </c>
      <c r="K85" s="29">
        <v>2.73</v>
      </c>
      <c r="L85" s="96" t="s">
        <v>1854</v>
      </c>
      <c r="M85" s="29">
        <v>2.73</v>
      </c>
      <c r="N85" s="96" t="s">
        <v>1855</v>
      </c>
      <c r="O85" s="29">
        <v>2.73</v>
      </c>
      <c r="P85" s="96" t="s">
        <v>1856</v>
      </c>
      <c r="Q85" s="21">
        <f t="shared" si="18"/>
        <v>19.12</v>
      </c>
    </row>
    <row r="86" spans="1:17" ht="60" x14ac:dyDescent="0.25">
      <c r="A86" s="16" t="s">
        <v>459</v>
      </c>
      <c r="B86" s="30" t="s">
        <v>460</v>
      </c>
      <c r="C86" s="29">
        <v>64.400000000000006</v>
      </c>
      <c r="D86" s="77" t="s">
        <v>1696</v>
      </c>
      <c r="E86" s="29">
        <v>69.239999999999995</v>
      </c>
      <c r="F86" s="96" t="s">
        <v>1857</v>
      </c>
      <c r="G86" s="29">
        <v>69.150000000000006</v>
      </c>
      <c r="H86" s="96" t="s">
        <v>1858</v>
      </c>
      <c r="I86" s="29">
        <v>63.5</v>
      </c>
      <c r="J86" s="96" t="s">
        <v>1859</v>
      </c>
      <c r="K86" s="29">
        <v>75.06</v>
      </c>
      <c r="L86" s="96" t="s">
        <v>1860</v>
      </c>
      <c r="M86" s="29">
        <v>55.2</v>
      </c>
      <c r="N86" s="96" t="s">
        <v>1861</v>
      </c>
      <c r="O86" s="29">
        <v>41.02</v>
      </c>
      <c r="P86" s="96" t="s">
        <v>1862</v>
      </c>
      <c r="Q86" s="21">
        <f t="shared" si="18"/>
        <v>437.56999999999994</v>
      </c>
    </row>
    <row r="87" spans="1:17" ht="60" x14ac:dyDescent="0.25">
      <c r="A87" s="16" t="s">
        <v>461</v>
      </c>
      <c r="B87" s="30" t="s">
        <v>637</v>
      </c>
      <c r="C87" s="29">
        <v>361.8</v>
      </c>
      <c r="D87" s="77" t="s">
        <v>1697</v>
      </c>
      <c r="E87" s="29">
        <v>346.78</v>
      </c>
      <c r="F87" s="96" t="s">
        <v>1863</v>
      </c>
      <c r="G87" s="29">
        <v>358.92</v>
      </c>
      <c r="H87" s="96" t="s">
        <v>1864</v>
      </c>
      <c r="I87" s="29">
        <v>574.61</v>
      </c>
      <c r="J87" s="96" t="s">
        <v>1865</v>
      </c>
      <c r="K87" s="29">
        <v>381.62</v>
      </c>
      <c r="L87" s="96" t="s">
        <v>1866</v>
      </c>
      <c r="M87" s="29">
        <v>485.84</v>
      </c>
      <c r="N87" s="96" t="s">
        <v>1867</v>
      </c>
      <c r="O87" s="29">
        <v>513.98</v>
      </c>
      <c r="P87" s="96" t="s">
        <v>1868</v>
      </c>
      <c r="Q87" s="21">
        <f t="shared" ref="Q87:Q145" si="20">SUM(C87:O87)</f>
        <v>3023.55</v>
      </c>
    </row>
    <row r="88" spans="1:17" ht="60" x14ac:dyDescent="0.25">
      <c r="A88" s="16" t="s">
        <v>462</v>
      </c>
      <c r="B88" s="30" t="s">
        <v>638</v>
      </c>
      <c r="C88" s="29">
        <v>24.1</v>
      </c>
      <c r="D88" s="77" t="s">
        <v>1698</v>
      </c>
      <c r="E88" s="29">
        <v>24.1</v>
      </c>
      <c r="F88" s="96" t="s">
        <v>1869</v>
      </c>
      <c r="G88" s="29">
        <v>24.1</v>
      </c>
      <c r="H88" s="96" t="s">
        <v>1870</v>
      </c>
      <c r="I88" s="29">
        <v>24.1</v>
      </c>
      <c r="J88" s="96" t="s">
        <v>1871</v>
      </c>
      <c r="K88" s="29">
        <v>24.1</v>
      </c>
      <c r="L88" s="96" t="s">
        <v>1872</v>
      </c>
      <c r="M88" s="29">
        <v>24.1</v>
      </c>
      <c r="N88" s="96" t="s">
        <v>1873</v>
      </c>
      <c r="O88" s="29">
        <v>24.1</v>
      </c>
      <c r="P88" s="96" t="s">
        <v>1874</v>
      </c>
      <c r="Q88" s="21">
        <f t="shared" si="20"/>
        <v>168.7</v>
      </c>
    </row>
    <row r="89" spans="1:17" ht="96" x14ac:dyDescent="0.25">
      <c r="A89" s="16" t="s">
        <v>463</v>
      </c>
      <c r="B89" s="30" t="s">
        <v>639</v>
      </c>
      <c r="C89" s="29">
        <v>43.39</v>
      </c>
      <c r="D89" s="77" t="s">
        <v>1699</v>
      </c>
      <c r="E89" s="29">
        <v>0</v>
      </c>
      <c r="F89" s="29"/>
      <c r="G89" s="29">
        <v>42.99</v>
      </c>
      <c r="H89" s="74" t="s">
        <v>1875</v>
      </c>
      <c r="I89" s="29">
        <v>42.86</v>
      </c>
      <c r="J89" s="74" t="s">
        <v>1876</v>
      </c>
      <c r="K89" s="29">
        <v>99.76</v>
      </c>
      <c r="L89" s="74" t="s">
        <v>1877</v>
      </c>
      <c r="M89" s="29">
        <v>97.89</v>
      </c>
      <c r="N89" s="74" t="s">
        <v>1878</v>
      </c>
      <c r="O89" s="29">
        <v>106.57</v>
      </c>
      <c r="P89" s="74" t="s">
        <v>1879</v>
      </c>
      <c r="Q89" s="21">
        <f t="shared" si="20"/>
        <v>433.46</v>
      </c>
    </row>
    <row r="90" spans="1:17" x14ac:dyDescent="0.25">
      <c r="A90" s="19" t="s">
        <v>464</v>
      </c>
      <c r="B90" s="32" t="s">
        <v>640</v>
      </c>
      <c r="C90" s="26">
        <f>+C91</f>
        <v>0</v>
      </c>
      <c r="D90" s="26"/>
      <c r="E90" s="26">
        <f>SUM(E91)</f>
        <v>299.39999999999998</v>
      </c>
      <c r="F90" s="26"/>
      <c r="G90" s="26">
        <f>SUM(G91)</f>
        <v>149.69999999999999</v>
      </c>
      <c r="H90" s="26"/>
      <c r="I90" s="26">
        <f>SUM(I91)</f>
        <v>149.69999999999999</v>
      </c>
      <c r="J90" s="26"/>
      <c r="K90" s="26">
        <f>SUM(K91)</f>
        <v>149.69999999999999</v>
      </c>
      <c r="L90" s="26"/>
      <c r="M90" s="26">
        <f>SUM(M91)</f>
        <v>299.39999999999998</v>
      </c>
      <c r="N90" s="26"/>
      <c r="O90" s="26">
        <f>SUM(O91)</f>
        <v>149.69999999999999</v>
      </c>
      <c r="P90" s="26"/>
      <c r="Q90" s="21">
        <f t="shared" si="20"/>
        <v>1197.6000000000001</v>
      </c>
    </row>
    <row r="91" spans="1:17" ht="72" x14ac:dyDescent="0.25">
      <c r="A91" s="16" t="s">
        <v>465</v>
      </c>
      <c r="B91" s="30" t="s">
        <v>641</v>
      </c>
      <c r="C91" s="29">
        <v>0</v>
      </c>
      <c r="D91" s="29"/>
      <c r="E91" s="29">
        <v>299.39999999999998</v>
      </c>
      <c r="F91" s="74" t="s">
        <v>1880</v>
      </c>
      <c r="G91" s="29">
        <v>149.69999999999999</v>
      </c>
      <c r="H91" s="74" t="s">
        <v>1881</v>
      </c>
      <c r="I91" s="29">
        <v>149.69999999999999</v>
      </c>
      <c r="J91" s="74" t="s">
        <v>1882</v>
      </c>
      <c r="K91" s="29">
        <v>149.69999999999999</v>
      </c>
      <c r="L91" s="74" t="s">
        <v>1883</v>
      </c>
      <c r="M91" s="29">
        <v>299.39999999999998</v>
      </c>
      <c r="N91" s="74" t="s">
        <v>1884</v>
      </c>
      <c r="O91" s="29">
        <v>149.69999999999999</v>
      </c>
      <c r="P91" s="74" t="s">
        <v>1885</v>
      </c>
      <c r="Q91" s="21">
        <f t="shared" si="20"/>
        <v>1197.6000000000001</v>
      </c>
    </row>
    <row r="92" spans="1:17" x14ac:dyDescent="0.25">
      <c r="A92" s="19" t="s">
        <v>466</v>
      </c>
      <c r="B92" s="32" t="s">
        <v>642</v>
      </c>
      <c r="C92" s="26">
        <f>SUM(C93:C98)</f>
        <v>5459</v>
      </c>
      <c r="D92" s="26"/>
      <c r="E92" s="26">
        <f>SUM(E93:E98)</f>
        <v>5550</v>
      </c>
      <c r="F92" s="26"/>
      <c r="G92" s="26">
        <f>SUM(G93:G98)</f>
        <v>4465</v>
      </c>
      <c r="H92" s="26"/>
      <c r="I92" s="26">
        <f>SUM(I93:I98)</f>
        <v>5228.57</v>
      </c>
      <c r="J92" s="26"/>
      <c r="K92" s="26">
        <f>SUM(K93:K98)</f>
        <v>5191.3</v>
      </c>
      <c r="L92" s="26"/>
      <c r="M92" s="26">
        <f>SUM(M93:M98)</f>
        <v>5304.69</v>
      </c>
      <c r="N92" s="26"/>
      <c r="O92" s="26">
        <f>SUM(O93:O98)</f>
        <v>4997.01</v>
      </c>
      <c r="P92" s="26"/>
      <c r="Q92" s="21">
        <f t="shared" si="20"/>
        <v>36195.57</v>
      </c>
    </row>
    <row r="93" spans="1:17" ht="135" x14ac:dyDescent="0.25">
      <c r="A93" s="84" t="s">
        <v>467</v>
      </c>
      <c r="B93" s="85" t="s">
        <v>643</v>
      </c>
      <c r="C93" s="29">
        <v>1100</v>
      </c>
      <c r="D93" s="77" t="s">
        <v>1700</v>
      </c>
      <c r="E93" s="29">
        <v>2665</v>
      </c>
      <c r="F93" s="96" t="s">
        <v>1886</v>
      </c>
      <c r="G93" s="29">
        <v>2730</v>
      </c>
      <c r="H93" s="96" t="s">
        <v>1886</v>
      </c>
      <c r="I93" s="29">
        <v>2200</v>
      </c>
      <c r="J93" s="96" t="s">
        <v>1886</v>
      </c>
      <c r="K93" s="29">
        <v>1700</v>
      </c>
      <c r="L93" s="96" t="s">
        <v>1886</v>
      </c>
      <c r="M93" s="29">
        <v>2200</v>
      </c>
      <c r="N93" s="96" t="s">
        <v>1886</v>
      </c>
      <c r="O93" s="29">
        <v>2200</v>
      </c>
      <c r="P93" s="96" t="s">
        <v>1886</v>
      </c>
      <c r="Q93" s="21">
        <f t="shared" si="20"/>
        <v>14795</v>
      </c>
    </row>
    <row r="94" spans="1:17" ht="51.75" customHeight="1" x14ac:dyDescent="0.25">
      <c r="A94" s="16" t="s">
        <v>468</v>
      </c>
      <c r="B94" s="30" t="s">
        <v>644</v>
      </c>
      <c r="C94" s="29">
        <v>4359</v>
      </c>
      <c r="D94" s="95" t="s">
        <v>1701</v>
      </c>
      <c r="E94" s="29">
        <v>2885</v>
      </c>
      <c r="F94" s="74" t="s">
        <v>1887</v>
      </c>
      <c r="G94" s="29">
        <v>1720</v>
      </c>
      <c r="H94" s="74" t="s">
        <v>1888</v>
      </c>
      <c r="I94" s="29">
        <v>2850</v>
      </c>
      <c r="J94" s="74" t="s">
        <v>1889</v>
      </c>
      <c r="K94" s="29">
        <v>3250</v>
      </c>
      <c r="L94" s="74" t="s">
        <v>1890</v>
      </c>
      <c r="M94" s="29">
        <v>3000</v>
      </c>
      <c r="N94" s="74" t="s">
        <v>1891</v>
      </c>
      <c r="O94" s="29">
        <v>2750</v>
      </c>
      <c r="P94" s="74" t="s">
        <v>1892</v>
      </c>
      <c r="Q94" s="21">
        <f t="shared" si="20"/>
        <v>20814</v>
      </c>
    </row>
    <row r="95" spans="1:17" x14ac:dyDescent="0.25">
      <c r="A95" s="16" t="s">
        <v>469</v>
      </c>
      <c r="B95" s="30" t="s">
        <v>645</v>
      </c>
      <c r="C95" s="29">
        <v>0</v>
      </c>
      <c r="D95" s="29"/>
      <c r="E95" s="29">
        <v>0</v>
      </c>
      <c r="F95" s="29"/>
      <c r="G95" s="29">
        <v>0</v>
      </c>
      <c r="H95" s="29"/>
      <c r="I95" s="29">
        <v>0</v>
      </c>
      <c r="J95" s="29"/>
      <c r="K95" s="29">
        <v>0</v>
      </c>
      <c r="L95" s="29"/>
      <c r="M95" s="29">
        <v>0</v>
      </c>
      <c r="N95" s="29"/>
      <c r="O95" s="29">
        <v>0</v>
      </c>
      <c r="P95" s="29"/>
      <c r="Q95" s="21">
        <f t="shared" si="20"/>
        <v>0</v>
      </c>
    </row>
    <row r="96" spans="1:17" x14ac:dyDescent="0.25">
      <c r="A96" s="16" t="s">
        <v>470</v>
      </c>
      <c r="B96" s="30" t="s">
        <v>646</v>
      </c>
      <c r="C96" s="29">
        <v>0</v>
      </c>
      <c r="D96" s="29"/>
      <c r="E96" s="29">
        <v>0</v>
      </c>
      <c r="F96" s="29"/>
      <c r="G96" s="29">
        <v>15</v>
      </c>
      <c r="H96" s="76" t="s">
        <v>1893</v>
      </c>
      <c r="I96" s="29">
        <v>0</v>
      </c>
      <c r="J96" s="29"/>
      <c r="K96" s="29">
        <v>10</v>
      </c>
      <c r="L96" s="76" t="s">
        <v>1745</v>
      </c>
      <c r="M96" s="29">
        <v>40</v>
      </c>
      <c r="N96" s="29" t="s">
        <v>1894</v>
      </c>
      <c r="O96" s="29">
        <v>0</v>
      </c>
      <c r="P96" s="29"/>
      <c r="Q96" s="21">
        <f t="shared" si="20"/>
        <v>65</v>
      </c>
    </row>
    <row r="97" spans="1:17" ht="228" x14ac:dyDescent="0.25">
      <c r="A97" s="16" t="s">
        <v>471</v>
      </c>
      <c r="B97" s="30" t="s">
        <v>647</v>
      </c>
      <c r="C97" s="29">
        <v>0</v>
      </c>
      <c r="D97" s="29"/>
      <c r="E97" s="29">
        <v>0</v>
      </c>
      <c r="F97" s="29"/>
      <c r="G97" s="29">
        <v>0</v>
      </c>
      <c r="H97" s="29"/>
      <c r="I97" s="29">
        <v>0</v>
      </c>
      <c r="J97" s="29"/>
      <c r="K97" s="29">
        <v>231.3</v>
      </c>
      <c r="L97" s="74" t="s">
        <v>1895</v>
      </c>
      <c r="M97" s="29">
        <v>64.69</v>
      </c>
      <c r="N97" s="74" t="s">
        <v>1896</v>
      </c>
      <c r="O97" s="29">
        <v>47.01</v>
      </c>
      <c r="P97" s="77" t="s">
        <v>1897</v>
      </c>
      <c r="Q97" s="21">
        <f t="shared" si="20"/>
        <v>343</v>
      </c>
    </row>
    <row r="98" spans="1:17" ht="90" x14ac:dyDescent="0.25">
      <c r="A98" s="16" t="s">
        <v>472</v>
      </c>
      <c r="B98" s="30" t="s">
        <v>648</v>
      </c>
      <c r="C98" s="29">
        <v>0</v>
      </c>
      <c r="D98" s="29"/>
      <c r="E98" s="29">
        <v>0</v>
      </c>
      <c r="F98" s="29"/>
      <c r="G98" s="29">
        <v>0</v>
      </c>
      <c r="H98" s="29"/>
      <c r="I98" s="29">
        <v>178.57</v>
      </c>
      <c r="J98" s="100" t="s">
        <v>1898</v>
      </c>
      <c r="K98" s="29">
        <v>0</v>
      </c>
      <c r="L98" s="29"/>
      <c r="M98" s="29">
        <v>0</v>
      </c>
      <c r="N98" s="29"/>
      <c r="O98" s="29">
        <v>0</v>
      </c>
      <c r="P98" s="29"/>
      <c r="Q98" s="21">
        <f t="shared" si="20"/>
        <v>178.57</v>
      </c>
    </row>
    <row r="99" spans="1:17" x14ac:dyDescent="0.25">
      <c r="A99" s="19" t="s">
        <v>473</v>
      </c>
      <c r="B99" s="32" t="s">
        <v>649</v>
      </c>
      <c r="C99" s="26"/>
      <c r="D99" s="26"/>
      <c r="E99" s="26"/>
      <c r="F99" s="26"/>
      <c r="G99" s="26"/>
      <c r="H99" s="26"/>
      <c r="I99" s="26"/>
      <c r="J99" s="26"/>
      <c r="K99" s="26"/>
      <c r="L99" s="26"/>
      <c r="M99" s="26"/>
      <c r="N99" s="26"/>
      <c r="O99" s="26"/>
      <c r="P99" s="26"/>
      <c r="Q99" s="21">
        <f t="shared" si="20"/>
        <v>0</v>
      </c>
    </row>
    <row r="100" spans="1:17" x14ac:dyDescent="0.25">
      <c r="A100" s="19" t="s">
        <v>474</v>
      </c>
      <c r="B100" s="32" t="s">
        <v>650</v>
      </c>
      <c r="C100" s="26">
        <f>+C101+C137+C141</f>
        <v>5299.99</v>
      </c>
      <c r="D100" s="26"/>
      <c r="E100" s="26">
        <f>+E101+E137+E141</f>
        <v>4048.7999999999997</v>
      </c>
      <c r="F100" s="26"/>
      <c r="G100" s="26">
        <f>+G101+G137+G141</f>
        <v>4852.79</v>
      </c>
      <c r="H100" s="26"/>
      <c r="I100" s="26">
        <f>+I101+I137+I141</f>
        <v>11167.529999999999</v>
      </c>
      <c r="J100" s="26"/>
      <c r="K100" s="26">
        <f>+K101+K137+K141</f>
        <v>4333.8</v>
      </c>
      <c r="L100" s="26"/>
      <c r="M100" s="26">
        <f>+M101+M137+M141</f>
        <v>4237.6099999999997</v>
      </c>
      <c r="N100" s="26"/>
      <c r="O100" s="26">
        <f>+O101+O137+O141</f>
        <v>3663.8799999999997</v>
      </c>
      <c r="P100" s="26"/>
      <c r="Q100" s="21">
        <f t="shared" si="20"/>
        <v>37604.399999999994</v>
      </c>
    </row>
    <row r="101" spans="1:17" x14ac:dyDescent="0.25">
      <c r="A101" s="19" t="s">
        <v>476</v>
      </c>
      <c r="B101" s="32" t="s">
        <v>652</v>
      </c>
      <c r="C101" s="26">
        <f>+C102+C108+C113+C118+C120+C125+C130</f>
        <v>5029.3999999999996</v>
      </c>
      <c r="D101" s="26"/>
      <c r="E101" s="26">
        <f>+E102+E108+E113+E118+E120+E125+E130</f>
        <v>4038.42</v>
      </c>
      <c r="F101" s="26"/>
      <c r="G101" s="26">
        <f>+G102+G108+G113+G118+G120+G125+G130</f>
        <v>4824.8999999999996</v>
      </c>
      <c r="H101" s="26"/>
      <c r="I101" s="26">
        <f>+I102+I108+I113+I118+I120+I125+I130</f>
        <v>11138.809999999998</v>
      </c>
      <c r="J101" s="26"/>
      <c r="K101" s="26">
        <f>+K102+K108+K113+K118+K120+K125+K130</f>
        <v>4309.3900000000003</v>
      </c>
      <c r="L101" s="26"/>
      <c r="M101" s="26">
        <f>+M102+M108+M113+M118+M120+M125+M130</f>
        <v>4180.28</v>
      </c>
      <c r="N101" s="26"/>
      <c r="O101" s="26">
        <f>+O102+O108+O113+O118+O120+O125+O130</f>
        <v>3632.74</v>
      </c>
      <c r="P101" s="26"/>
      <c r="Q101" s="21">
        <f t="shared" si="20"/>
        <v>37153.939999999995</v>
      </c>
    </row>
    <row r="102" spans="1:17" ht="24" x14ac:dyDescent="0.25">
      <c r="A102" s="19" t="s">
        <v>477</v>
      </c>
      <c r="B102" s="32" t="s">
        <v>653</v>
      </c>
      <c r="C102" s="26">
        <f>SUM(C103:C107)</f>
        <v>80.680000000000007</v>
      </c>
      <c r="D102" s="26"/>
      <c r="E102" s="26">
        <f>SUM(E103:E107)</f>
        <v>151.18</v>
      </c>
      <c r="F102" s="26"/>
      <c r="G102" s="26">
        <f>SUM(G103:G107)</f>
        <v>20</v>
      </c>
      <c r="H102" s="26"/>
      <c r="I102" s="26">
        <f>SUM(I103:I107)</f>
        <v>240.83</v>
      </c>
      <c r="J102" s="26"/>
      <c r="K102" s="26">
        <f>SUM(K103:K107)</f>
        <v>80.099999999999994</v>
      </c>
      <c r="L102" s="26"/>
      <c r="M102" s="26">
        <f>SUM(M103:M107)</f>
        <v>66.260000000000005</v>
      </c>
      <c r="N102" s="26"/>
      <c r="O102" s="26">
        <f>SUM(O103:O107)</f>
        <v>292.54999999999995</v>
      </c>
      <c r="P102" s="26"/>
      <c r="Q102" s="21">
        <f t="shared" si="20"/>
        <v>931.6</v>
      </c>
    </row>
    <row r="103" spans="1:17" x14ac:dyDescent="0.25">
      <c r="A103" s="16" t="s">
        <v>478</v>
      </c>
      <c r="B103" s="30" t="s">
        <v>654</v>
      </c>
      <c r="C103" s="29">
        <v>0</v>
      </c>
      <c r="D103" s="29"/>
      <c r="E103" s="29">
        <v>0</v>
      </c>
      <c r="F103" s="29"/>
      <c r="G103" s="29">
        <v>0</v>
      </c>
      <c r="H103" s="29"/>
      <c r="I103" s="29">
        <v>0</v>
      </c>
      <c r="J103" s="29"/>
      <c r="K103" s="29">
        <v>0</v>
      </c>
      <c r="L103" s="29"/>
      <c r="M103" s="29">
        <v>0</v>
      </c>
      <c r="N103" s="29"/>
      <c r="O103" s="29">
        <v>0</v>
      </c>
      <c r="P103" s="29"/>
      <c r="Q103" s="21">
        <f t="shared" si="20"/>
        <v>0</v>
      </c>
    </row>
    <row r="104" spans="1:17" ht="120" x14ac:dyDescent="0.25">
      <c r="A104" s="16" t="s">
        <v>479</v>
      </c>
      <c r="B104" s="30" t="s">
        <v>655</v>
      </c>
      <c r="C104" s="29">
        <v>54.45</v>
      </c>
      <c r="D104" s="77" t="s">
        <v>1702</v>
      </c>
      <c r="E104" s="29">
        <v>61.2</v>
      </c>
      <c r="F104" s="74" t="s">
        <v>1899</v>
      </c>
      <c r="G104" s="29">
        <v>0</v>
      </c>
      <c r="H104" s="29"/>
      <c r="I104" s="29">
        <v>58.5</v>
      </c>
      <c r="J104" s="74" t="s">
        <v>1900</v>
      </c>
      <c r="K104" s="29">
        <v>61.2</v>
      </c>
      <c r="L104" s="74" t="s">
        <v>1901</v>
      </c>
      <c r="M104" s="29">
        <v>0</v>
      </c>
      <c r="N104" s="29"/>
      <c r="O104" s="29">
        <v>5.4</v>
      </c>
      <c r="P104" s="74" t="s">
        <v>1902</v>
      </c>
      <c r="Q104" s="21">
        <f t="shared" si="20"/>
        <v>240.75000000000003</v>
      </c>
    </row>
    <row r="105" spans="1:17" ht="36" x14ac:dyDescent="0.25">
      <c r="A105" s="16" t="s">
        <v>480</v>
      </c>
      <c r="B105" s="30" t="s">
        <v>656</v>
      </c>
      <c r="C105" s="29">
        <v>0</v>
      </c>
      <c r="D105" s="29"/>
      <c r="E105" s="29">
        <v>0</v>
      </c>
      <c r="F105" s="29"/>
      <c r="G105" s="29">
        <v>0</v>
      </c>
      <c r="H105" s="29"/>
      <c r="I105" s="29">
        <v>0</v>
      </c>
      <c r="J105" s="29"/>
      <c r="K105" s="29">
        <v>0</v>
      </c>
      <c r="L105" s="29"/>
      <c r="M105" s="29">
        <v>0</v>
      </c>
      <c r="N105" s="29"/>
      <c r="O105" s="29">
        <v>287.14999999999998</v>
      </c>
      <c r="P105" s="74" t="s">
        <v>1903</v>
      </c>
      <c r="Q105" s="21">
        <f t="shared" si="20"/>
        <v>287.14999999999998</v>
      </c>
    </row>
    <row r="106" spans="1:17" ht="324" x14ac:dyDescent="0.25">
      <c r="A106" s="16" t="s">
        <v>481</v>
      </c>
      <c r="B106" s="30" t="s">
        <v>657</v>
      </c>
      <c r="C106" s="29">
        <v>26.23</v>
      </c>
      <c r="D106" s="77" t="s">
        <v>1703</v>
      </c>
      <c r="E106" s="29">
        <v>49.98</v>
      </c>
      <c r="F106" s="97" t="s">
        <v>1904</v>
      </c>
      <c r="G106" s="29">
        <v>0</v>
      </c>
      <c r="H106" s="29"/>
      <c r="I106" s="29">
        <v>173</v>
      </c>
      <c r="J106" s="77" t="s">
        <v>1905</v>
      </c>
      <c r="K106" s="29">
        <v>0</v>
      </c>
      <c r="L106" s="29"/>
      <c r="M106" s="29">
        <v>66.260000000000005</v>
      </c>
      <c r="N106" s="74" t="s">
        <v>1906</v>
      </c>
      <c r="O106" s="29">
        <v>0</v>
      </c>
      <c r="P106" s="29"/>
      <c r="Q106" s="21">
        <f t="shared" si="20"/>
        <v>315.46999999999997</v>
      </c>
    </row>
    <row r="107" spans="1:17" ht="81" x14ac:dyDescent="0.25">
      <c r="A107" s="16" t="s">
        <v>482</v>
      </c>
      <c r="B107" s="30" t="s">
        <v>658</v>
      </c>
      <c r="C107" s="29">
        <v>0</v>
      </c>
      <c r="D107" s="29"/>
      <c r="E107" s="29">
        <v>40</v>
      </c>
      <c r="F107" s="86" t="s">
        <v>1907</v>
      </c>
      <c r="G107" s="29">
        <v>20</v>
      </c>
      <c r="H107" s="76" t="s">
        <v>1908</v>
      </c>
      <c r="I107" s="29">
        <v>9.33</v>
      </c>
      <c r="J107" s="77" t="s">
        <v>1909</v>
      </c>
      <c r="K107" s="29">
        <v>18.899999999999999</v>
      </c>
      <c r="L107" s="74" t="s">
        <v>1910</v>
      </c>
      <c r="M107" s="29">
        <v>0</v>
      </c>
      <c r="N107" s="29"/>
      <c r="O107" s="29">
        <v>0</v>
      </c>
      <c r="P107" s="29"/>
      <c r="Q107" s="21">
        <f t="shared" si="20"/>
        <v>88.22999999999999</v>
      </c>
    </row>
    <row r="108" spans="1:17" x14ac:dyDescent="0.25">
      <c r="A108" s="19" t="s">
        <v>483</v>
      </c>
      <c r="B108" s="32" t="s">
        <v>659</v>
      </c>
      <c r="C108" s="26">
        <f>SUM(C109:C112)</f>
        <v>50</v>
      </c>
      <c r="D108" s="26"/>
      <c r="E108" s="26">
        <f>SUM(E109:E112)</f>
        <v>0</v>
      </c>
      <c r="F108" s="26"/>
      <c r="G108" s="26">
        <f>SUM(G109:G112)</f>
        <v>0</v>
      </c>
      <c r="H108" s="26"/>
      <c r="I108" s="26">
        <f>SUM(I109:I112)</f>
        <v>31.25</v>
      </c>
      <c r="J108" s="26"/>
      <c r="K108" s="26">
        <f>SUM(K109:K112)</f>
        <v>0</v>
      </c>
      <c r="L108" s="26"/>
      <c r="M108" s="26">
        <f>SUM(M109:M112)</f>
        <v>10</v>
      </c>
      <c r="N108" s="26"/>
      <c r="O108" s="26">
        <f>SUM(O109:O112)</f>
        <v>91.12</v>
      </c>
      <c r="P108" s="26"/>
      <c r="Q108" s="21">
        <f t="shared" si="20"/>
        <v>182.37</v>
      </c>
    </row>
    <row r="109" spans="1:17" ht="90" x14ac:dyDescent="0.25">
      <c r="A109" s="16" t="s">
        <v>484</v>
      </c>
      <c r="B109" s="30" t="s">
        <v>660</v>
      </c>
      <c r="C109" s="29">
        <v>0</v>
      </c>
      <c r="D109" s="29"/>
      <c r="E109" s="29">
        <v>0</v>
      </c>
      <c r="F109" s="29"/>
      <c r="G109" s="29">
        <v>0</v>
      </c>
      <c r="H109" s="29"/>
      <c r="I109" s="29">
        <v>31.25</v>
      </c>
      <c r="J109" s="103" t="s">
        <v>1911</v>
      </c>
      <c r="K109" s="29">
        <v>0</v>
      </c>
      <c r="L109" s="29"/>
      <c r="M109" s="29">
        <v>0</v>
      </c>
      <c r="N109" s="29"/>
      <c r="O109" s="29">
        <v>0</v>
      </c>
      <c r="P109" s="29"/>
      <c r="Q109" s="21">
        <f t="shared" si="20"/>
        <v>31.25</v>
      </c>
    </row>
    <row r="110" spans="1:17" ht="94.5" x14ac:dyDescent="0.25">
      <c r="A110" s="16" t="s">
        <v>485</v>
      </c>
      <c r="B110" s="30" t="s">
        <v>661</v>
      </c>
      <c r="C110" s="29">
        <v>50</v>
      </c>
      <c r="D110" s="77" t="s">
        <v>1704</v>
      </c>
      <c r="E110" s="29">
        <v>0</v>
      </c>
      <c r="F110" s="29"/>
      <c r="G110" s="29">
        <v>0</v>
      </c>
      <c r="H110" s="29"/>
      <c r="I110" s="29">
        <v>0</v>
      </c>
      <c r="J110" s="29"/>
      <c r="K110" s="29">
        <v>0</v>
      </c>
      <c r="L110" s="29"/>
      <c r="M110" s="29">
        <v>0</v>
      </c>
      <c r="N110" s="29"/>
      <c r="O110" s="29">
        <v>0</v>
      </c>
      <c r="P110" s="29"/>
      <c r="Q110" s="21">
        <f t="shared" si="20"/>
        <v>50</v>
      </c>
    </row>
    <row r="111" spans="1:17" ht="64.5" x14ac:dyDescent="0.25">
      <c r="A111" s="16" t="s">
        <v>486</v>
      </c>
      <c r="B111" s="30" t="s">
        <v>662</v>
      </c>
      <c r="C111" s="29">
        <v>0</v>
      </c>
      <c r="D111" s="29"/>
      <c r="E111" s="29">
        <v>0</v>
      </c>
      <c r="F111" s="29"/>
      <c r="G111" s="29">
        <v>0</v>
      </c>
      <c r="H111" s="29"/>
      <c r="I111" s="29">
        <v>0</v>
      </c>
      <c r="J111" s="29"/>
      <c r="K111" s="29">
        <v>0</v>
      </c>
      <c r="L111" s="29"/>
      <c r="M111" s="29">
        <v>0</v>
      </c>
      <c r="N111" s="29"/>
      <c r="O111" s="29">
        <v>7.79</v>
      </c>
      <c r="P111" s="100" t="s">
        <v>1912</v>
      </c>
      <c r="Q111" s="21">
        <f t="shared" si="20"/>
        <v>7.79</v>
      </c>
    </row>
    <row r="112" spans="1:17" ht="67.5" x14ac:dyDescent="0.25">
      <c r="A112" s="16" t="s">
        <v>487</v>
      </c>
      <c r="B112" s="30" t="s">
        <v>663</v>
      </c>
      <c r="C112" s="29">
        <v>0</v>
      </c>
      <c r="D112" s="29"/>
      <c r="E112" s="29">
        <v>0</v>
      </c>
      <c r="F112" s="29"/>
      <c r="G112" s="29">
        <v>0</v>
      </c>
      <c r="H112" s="29"/>
      <c r="I112" s="29">
        <v>0</v>
      </c>
      <c r="J112" s="29"/>
      <c r="K112" s="31">
        <v>0</v>
      </c>
      <c r="L112" s="31"/>
      <c r="M112" s="29">
        <v>10</v>
      </c>
      <c r="N112" s="76" t="s">
        <v>1913</v>
      </c>
      <c r="O112" s="29">
        <v>83.33</v>
      </c>
      <c r="P112" s="77" t="s">
        <v>1914</v>
      </c>
      <c r="Q112" s="21">
        <f t="shared" si="20"/>
        <v>93.33</v>
      </c>
    </row>
    <row r="113" spans="1:17" x14ac:dyDescent="0.25">
      <c r="A113" s="19" t="s">
        <v>488</v>
      </c>
      <c r="B113" s="32" t="s">
        <v>664</v>
      </c>
      <c r="C113" s="26">
        <f>SUM(C114:C117)</f>
        <v>246.92000000000002</v>
      </c>
      <c r="D113" s="26"/>
      <c r="E113" s="26">
        <f>SUM(E114:E117)</f>
        <v>291.39999999999998</v>
      </c>
      <c r="F113" s="26"/>
      <c r="G113" s="26">
        <f>SUM(G114:G117)</f>
        <v>203.23000000000002</v>
      </c>
      <c r="H113" s="26"/>
      <c r="I113" s="26">
        <f>SUM(I114:I117)</f>
        <v>248</v>
      </c>
      <c r="J113" s="26"/>
      <c r="K113" s="26">
        <f>SUM(K114:K117)</f>
        <v>251.14</v>
      </c>
      <c r="L113" s="26"/>
      <c r="M113" s="26">
        <f>SUM(M114:M117)</f>
        <v>251.94</v>
      </c>
      <c r="N113" s="26"/>
      <c r="O113" s="26">
        <f>SUM(O114:O117)</f>
        <v>252.57</v>
      </c>
      <c r="P113" s="26"/>
      <c r="Q113" s="21">
        <f t="shared" si="20"/>
        <v>1745.2</v>
      </c>
    </row>
    <row r="114" spans="1:17" ht="94.5" x14ac:dyDescent="0.25">
      <c r="A114" s="16" t="s">
        <v>489</v>
      </c>
      <c r="B114" s="30" t="s">
        <v>665</v>
      </c>
      <c r="C114" s="29">
        <v>4.1399999999999997</v>
      </c>
      <c r="D114" s="77" t="s">
        <v>1705</v>
      </c>
      <c r="E114" s="29">
        <v>4.1500000000000004</v>
      </c>
      <c r="F114" s="77" t="s">
        <v>1915</v>
      </c>
      <c r="G114" s="29">
        <v>5.56</v>
      </c>
      <c r="H114" s="77" t="s">
        <v>1916</v>
      </c>
      <c r="I114" s="29">
        <v>4.1399999999999997</v>
      </c>
      <c r="J114" s="77" t="s">
        <v>1917</v>
      </c>
      <c r="K114" s="29">
        <v>5.57</v>
      </c>
      <c r="L114" s="77" t="s">
        <v>1918</v>
      </c>
      <c r="M114" s="29">
        <v>4.1500000000000004</v>
      </c>
      <c r="N114" s="77" t="s">
        <v>1919</v>
      </c>
      <c r="O114" s="29">
        <v>4.1500000000000004</v>
      </c>
      <c r="P114" s="77" t="s">
        <v>1920</v>
      </c>
      <c r="Q114" s="21">
        <f t="shared" si="20"/>
        <v>31.86</v>
      </c>
    </row>
    <row r="115" spans="1:17" ht="94.5" x14ac:dyDescent="0.25">
      <c r="A115" s="16" t="s">
        <v>490</v>
      </c>
      <c r="B115" s="30" t="s">
        <v>666</v>
      </c>
      <c r="C115" s="29">
        <v>102.78</v>
      </c>
      <c r="D115" s="77" t="s">
        <v>1706</v>
      </c>
      <c r="E115" s="29">
        <v>102.25</v>
      </c>
      <c r="F115" s="74" t="s">
        <v>1921</v>
      </c>
      <c r="G115" s="29">
        <v>57.67</v>
      </c>
      <c r="H115" s="74" t="s">
        <v>1922</v>
      </c>
      <c r="I115" s="29">
        <v>58.86</v>
      </c>
      <c r="J115" s="74" t="s">
        <v>1923</v>
      </c>
      <c r="K115" s="29">
        <v>58.24</v>
      </c>
      <c r="L115" s="74" t="s">
        <v>1924</v>
      </c>
      <c r="M115" s="29">
        <v>57.79</v>
      </c>
      <c r="N115" s="74" t="s">
        <v>1925</v>
      </c>
      <c r="O115" s="29">
        <v>58.42</v>
      </c>
      <c r="P115" s="74" t="s">
        <v>1926</v>
      </c>
      <c r="Q115" s="21">
        <f t="shared" si="20"/>
        <v>496.01000000000005</v>
      </c>
    </row>
    <row r="116" spans="1:17" ht="67.5" x14ac:dyDescent="0.25">
      <c r="A116" s="16" t="s">
        <v>491</v>
      </c>
      <c r="B116" s="30" t="s">
        <v>667</v>
      </c>
      <c r="C116" s="29">
        <v>140</v>
      </c>
      <c r="D116" s="97" t="s">
        <v>1707</v>
      </c>
      <c r="E116" s="29">
        <v>140</v>
      </c>
      <c r="F116" s="79" t="s">
        <v>1708</v>
      </c>
      <c r="G116" s="29">
        <v>140</v>
      </c>
      <c r="H116" s="97" t="s">
        <v>1709</v>
      </c>
      <c r="I116" s="29">
        <v>140</v>
      </c>
      <c r="J116" s="95" t="s">
        <v>1710</v>
      </c>
      <c r="K116" s="29">
        <v>140</v>
      </c>
      <c r="L116" s="77" t="s">
        <v>1711</v>
      </c>
      <c r="M116" s="29">
        <v>140</v>
      </c>
      <c r="N116" s="77" t="s">
        <v>1712</v>
      </c>
      <c r="O116" s="29">
        <v>140</v>
      </c>
      <c r="P116" s="77" t="s">
        <v>1931</v>
      </c>
      <c r="Q116" s="21">
        <f t="shared" si="20"/>
        <v>980</v>
      </c>
    </row>
    <row r="117" spans="1:17" ht="60" x14ac:dyDescent="0.25">
      <c r="A117" s="16" t="s">
        <v>492</v>
      </c>
      <c r="B117" s="30" t="s">
        <v>668</v>
      </c>
      <c r="C117" s="29">
        <v>0</v>
      </c>
      <c r="D117" s="29"/>
      <c r="E117" s="29">
        <v>45</v>
      </c>
      <c r="F117" s="74" t="s">
        <v>1927</v>
      </c>
      <c r="G117" s="29">
        <v>0</v>
      </c>
      <c r="H117" s="29"/>
      <c r="I117" s="29">
        <v>45</v>
      </c>
      <c r="J117" s="74" t="s">
        <v>1928</v>
      </c>
      <c r="K117" s="29">
        <v>47.33</v>
      </c>
      <c r="L117" s="74" t="s">
        <v>1929</v>
      </c>
      <c r="M117" s="29">
        <v>50</v>
      </c>
      <c r="N117" s="74" t="s">
        <v>1930</v>
      </c>
      <c r="O117" s="29">
        <v>50</v>
      </c>
      <c r="P117" s="74" t="s">
        <v>1927</v>
      </c>
      <c r="Q117" s="21">
        <f t="shared" si="20"/>
        <v>237.32999999999998</v>
      </c>
    </row>
    <row r="118" spans="1:17" x14ac:dyDescent="0.25">
      <c r="A118" s="19" t="s">
        <v>493</v>
      </c>
      <c r="B118" s="32" t="s">
        <v>669</v>
      </c>
      <c r="C118" s="26">
        <f>SUM(C119)</f>
        <v>0</v>
      </c>
      <c r="D118" s="26"/>
      <c r="E118" s="26">
        <f>SUM(E119)</f>
        <v>450</v>
      </c>
      <c r="F118" s="26"/>
      <c r="G118" s="26">
        <f>SUM(G119)</f>
        <v>400</v>
      </c>
      <c r="H118" s="26"/>
      <c r="I118" s="26">
        <f>SUM(I119)</f>
        <v>5989.98</v>
      </c>
      <c r="J118" s="26"/>
      <c r="K118" s="26">
        <f>SUM(K119)</f>
        <v>500</v>
      </c>
      <c r="L118" s="26"/>
      <c r="M118" s="26">
        <f>SUM(M119)</f>
        <v>500</v>
      </c>
      <c r="N118" s="26"/>
      <c r="O118" s="26">
        <f>SUM(O119)</f>
        <v>0</v>
      </c>
      <c r="P118" s="26"/>
      <c r="Q118" s="21">
        <f t="shared" si="20"/>
        <v>7839.98</v>
      </c>
    </row>
    <row r="119" spans="1:17" ht="148.5" x14ac:dyDescent="0.25">
      <c r="A119" s="16" t="s">
        <v>494</v>
      </c>
      <c r="B119" s="30" t="s">
        <v>670</v>
      </c>
      <c r="C119" s="29">
        <v>0</v>
      </c>
      <c r="D119" s="29"/>
      <c r="E119" s="29">
        <v>450</v>
      </c>
      <c r="F119" s="74" t="s">
        <v>1932</v>
      </c>
      <c r="G119" s="29">
        <v>400</v>
      </c>
      <c r="H119" s="74" t="s">
        <v>1933</v>
      </c>
      <c r="I119" s="29">
        <v>5989.98</v>
      </c>
      <c r="J119" s="77" t="s">
        <v>1934</v>
      </c>
      <c r="K119" s="29">
        <v>500</v>
      </c>
      <c r="L119" s="74" t="s">
        <v>1935</v>
      </c>
      <c r="M119" s="29">
        <v>500</v>
      </c>
      <c r="N119" s="74" t="s">
        <v>1936</v>
      </c>
      <c r="O119" s="29">
        <v>0</v>
      </c>
      <c r="P119" s="29"/>
      <c r="Q119" s="21">
        <f t="shared" si="20"/>
        <v>7839.98</v>
      </c>
    </row>
    <row r="120" spans="1:17" x14ac:dyDescent="0.25">
      <c r="A120" s="19" t="s">
        <v>495</v>
      </c>
      <c r="B120" s="32" t="s">
        <v>671</v>
      </c>
      <c r="C120" s="26">
        <f>SUM(C121:C124)</f>
        <v>981.9899999999999</v>
      </c>
      <c r="D120" s="26"/>
      <c r="E120" s="26">
        <f>SUM(E121:E124)</f>
        <v>981.9899999999999</v>
      </c>
      <c r="F120" s="26"/>
      <c r="G120" s="26">
        <f>SUM(G121:G124)</f>
        <v>981.9899999999999</v>
      </c>
      <c r="H120" s="26"/>
      <c r="I120" s="26">
        <f>SUM(I121:I124)</f>
        <v>1251.99</v>
      </c>
      <c r="J120" s="26"/>
      <c r="K120" s="26">
        <f>SUM(K121:K124)</f>
        <v>981.9899999999999</v>
      </c>
      <c r="L120" s="26"/>
      <c r="M120" s="26">
        <f>SUM(M121:M124)</f>
        <v>981.9899999999999</v>
      </c>
      <c r="N120" s="26"/>
      <c r="O120" s="26">
        <f>SUM(O121:O124)</f>
        <v>981.9899999999999</v>
      </c>
      <c r="P120" s="26"/>
      <c r="Q120" s="21">
        <f t="shared" si="20"/>
        <v>7143.9299999999994</v>
      </c>
    </row>
    <row r="121" spans="1:17" x14ac:dyDescent="0.25">
      <c r="A121" s="16" t="s">
        <v>496</v>
      </c>
      <c r="B121" s="30" t="s">
        <v>672</v>
      </c>
      <c r="C121" s="29">
        <v>22.14</v>
      </c>
      <c r="D121" s="86" t="s">
        <v>1713</v>
      </c>
      <c r="E121" s="29">
        <v>22.14</v>
      </c>
      <c r="F121" s="86" t="s">
        <v>1714</v>
      </c>
      <c r="G121" s="29">
        <v>22.14</v>
      </c>
      <c r="H121" s="86" t="s">
        <v>1715</v>
      </c>
      <c r="I121" s="29">
        <v>22.14</v>
      </c>
      <c r="J121" s="86" t="s">
        <v>1716</v>
      </c>
      <c r="K121" s="29">
        <v>22.14</v>
      </c>
      <c r="L121" s="86" t="s">
        <v>1717</v>
      </c>
      <c r="M121" s="29">
        <v>22.14</v>
      </c>
      <c r="N121" s="86" t="s">
        <v>1718</v>
      </c>
      <c r="O121" s="29">
        <v>22.14</v>
      </c>
      <c r="P121" s="86" t="s">
        <v>1719</v>
      </c>
      <c r="Q121" s="21">
        <f t="shared" si="20"/>
        <v>154.98000000000002</v>
      </c>
    </row>
    <row r="122" spans="1:17" x14ac:dyDescent="0.25">
      <c r="A122" s="16" t="s">
        <v>497</v>
      </c>
      <c r="B122" s="30" t="s">
        <v>673</v>
      </c>
      <c r="C122" s="29">
        <v>846.64</v>
      </c>
      <c r="D122" s="86" t="s">
        <v>1713</v>
      </c>
      <c r="E122" s="29">
        <v>846.64</v>
      </c>
      <c r="F122" s="86" t="s">
        <v>1714</v>
      </c>
      <c r="G122" s="29">
        <v>846.64</v>
      </c>
      <c r="H122" s="86" t="s">
        <v>1715</v>
      </c>
      <c r="I122" s="29">
        <v>846.64</v>
      </c>
      <c r="J122" s="86" t="s">
        <v>1716</v>
      </c>
      <c r="K122" s="29">
        <v>846.64</v>
      </c>
      <c r="L122" s="86" t="s">
        <v>1717</v>
      </c>
      <c r="M122" s="29">
        <v>846.64</v>
      </c>
      <c r="N122" s="86" t="s">
        <v>1718</v>
      </c>
      <c r="O122" s="29">
        <v>846.64</v>
      </c>
      <c r="P122" s="86" t="s">
        <v>1719</v>
      </c>
      <c r="Q122" s="21">
        <f t="shared" si="20"/>
        <v>5926.4800000000005</v>
      </c>
    </row>
    <row r="123" spans="1:17" x14ac:dyDescent="0.25">
      <c r="A123" s="16" t="s">
        <v>498</v>
      </c>
      <c r="B123" s="30" t="s">
        <v>674</v>
      </c>
      <c r="C123" s="29">
        <v>39.049999999999997</v>
      </c>
      <c r="D123" s="86" t="s">
        <v>1713</v>
      </c>
      <c r="E123" s="29">
        <v>39.049999999999997</v>
      </c>
      <c r="F123" s="86" t="s">
        <v>1714</v>
      </c>
      <c r="G123" s="29">
        <v>39.049999999999997</v>
      </c>
      <c r="H123" s="86" t="s">
        <v>1715</v>
      </c>
      <c r="I123" s="29">
        <v>309.05</v>
      </c>
      <c r="J123" s="86" t="s">
        <v>1716</v>
      </c>
      <c r="K123" s="29">
        <v>39.049999999999997</v>
      </c>
      <c r="L123" s="86" t="s">
        <v>1717</v>
      </c>
      <c r="M123" s="29">
        <v>39.049999999999997</v>
      </c>
      <c r="N123" s="86" t="s">
        <v>1718</v>
      </c>
      <c r="O123" s="29">
        <v>39.049999999999997</v>
      </c>
      <c r="P123" s="86" t="s">
        <v>1719</v>
      </c>
      <c r="Q123" s="21">
        <f t="shared" si="20"/>
        <v>543.35</v>
      </c>
    </row>
    <row r="124" spans="1:17" x14ac:dyDescent="0.25">
      <c r="A124" s="16" t="s">
        <v>499</v>
      </c>
      <c r="B124" s="30" t="s">
        <v>675</v>
      </c>
      <c r="C124" s="29">
        <v>74.16</v>
      </c>
      <c r="D124" s="86" t="s">
        <v>1713</v>
      </c>
      <c r="E124" s="29">
        <v>74.16</v>
      </c>
      <c r="F124" s="86" t="s">
        <v>1714</v>
      </c>
      <c r="G124" s="29">
        <v>74.16</v>
      </c>
      <c r="H124" s="86" t="s">
        <v>1715</v>
      </c>
      <c r="I124" s="29">
        <v>74.16</v>
      </c>
      <c r="J124" s="86" t="s">
        <v>1716</v>
      </c>
      <c r="K124" s="29">
        <v>74.16</v>
      </c>
      <c r="L124" s="86" t="s">
        <v>1717</v>
      </c>
      <c r="M124" s="29">
        <v>74.16</v>
      </c>
      <c r="N124" s="86" t="s">
        <v>1718</v>
      </c>
      <c r="O124" s="29">
        <v>74.16</v>
      </c>
      <c r="P124" s="86" t="s">
        <v>1719</v>
      </c>
      <c r="Q124" s="21">
        <f t="shared" si="20"/>
        <v>519.11999999999989</v>
      </c>
    </row>
    <row r="125" spans="1:17" x14ac:dyDescent="0.25">
      <c r="A125" s="19" t="s">
        <v>500</v>
      </c>
      <c r="B125" s="32" t="s">
        <v>676</v>
      </c>
      <c r="C125" s="26">
        <f>SUM(C126:C129)</f>
        <v>2974.1299999999997</v>
      </c>
      <c r="D125" s="26"/>
      <c r="E125" s="26">
        <f>SUM(E126:E129)</f>
        <v>1701.39</v>
      </c>
      <c r="F125" s="26"/>
      <c r="G125" s="26">
        <f>SUM(G126:G129)</f>
        <v>2531.9599999999996</v>
      </c>
      <c r="H125" s="26"/>
      <c r="I125" s="26">
        <f>SUM(I126:I129)</f>
        <v>1899.56</v>
      </c>
      <c r="J125" s="26"/>
      <c r="K125" s="26">
        <f>SUM(K126:K129)</f>
        <v>1899.56</v>
      </c>
      <c r="L125" s="26"/>
      <c r="M125" s="26">
        <f>SUM(M126:M129)</f>
        <v>1899.56</v>
      </c>
      <c r="N125" s="26"/>
      <c r="O125" s="26">
        <f>SUM(O126:O129)</f>
        <v>1483.8</v>
      </c>
      <c r="P125" s="26"/>
      <c r="Q125" s="21">
        <f t="shared" si="20"/>
        <v>14389.959999999997</v>
      </c>
    </row>
    <row r="126" spans="1:17" ht="243" x14ac:dyDescent="0.25">
      <c r="A126" s="16" t="s">
        <v>501</v>
      </c>
      <c r="B126" s="30" t="s">
        <v>677</v>
      </c>
      <c r="C126" s="29">
        <v>2966.14</v>
      </c>
      <c r="D126" s="77" t="s">
        <v>1720</v>
      </c>
      <c r="E126" s="29">
        <v>1693.4</v>
      </c>
      <c r="F126" s="77" t="s">
        <v>1721</v>
      </c>
      <c r="G126" s="29">
        <v>1891.57</v>
      </c>
      <c r="H126" s="77" t="s">
        <v>1722</v>
      </c>
      <c r="I126" s="29">
        <v>1891.57</v>
      </c>
      <c r="J126" s="77" t="s">
        <v>1723</v>
      </c>
      <c r="K126" s="29">
        <v>1891.57</v>
      </c>
      <c r="L126" s="77" t="s">
        <v>1724</v>
      </c>
      <c r="M126" s="29">
        <v>1891.57</v>
      </c>
      <c r="N126" s="77" t="s">
        <v>1725</v>
      </c>
      <c r="O126" s="29">
        <v>1441.57</v>
      </c>
      <c r="P126" s="96" t="s">
        <v>1726</v>
      </c>
      <c r="Q126" s="21">
        <f t="shared" si="20"/>
        <v>13667.39</v>
      </c>
    </row>
    <row r="127" spans="1:17" ht="67.5" x14ac:dyDescent="0.25">
      <c r="A127" s="16" t="s">
        <v>502</v>
      </c>
      <c r="B127" s="30" t="s">
        <v>678</v>
      </c>
      <c r="C127" s="29">
        <v>0</v>
      </c>
      <c r="D127" s="29"/>
      <c r="E127" s="29">
        <v>0</v>
      </c>
      <c r="F127" s="29"/>
      <c r="G127" s="29">
        <v>632.4</v>
      </c>
      <c r="H127" s="94" t="s">
        <v>1937</v>
      </c>
      <c r="I127" s="29">
        <v>0</v>
      </c>
      <c r="J127" s="29"/>
      <c r="K127" s="29">
        <v>0</v>
      </c>
      <c r="L127" s="29"/>
      <c r="M127" s="29">
        <v>0</v>
      </c>
      <c r="N127" s="29"/>
      <c r="O127" s="29">
        <v>34.24</v>
      </c>
      <c r="P127" s="94" t="s">
        <v>1938</v>
      </c>
      <c r="Q127" s="21">
        <f t="shared" si="20"/>
        <v>666.64</v>
      </c>
    </row>
    <row r="128" spans="1:17" ht="67.5" x14ac:dyDescent="0.25">
      <c r="A128" s="16" t="s">
        <v>503</v>
      </c>
      <c r="B128" s="30" t="s">
        <v>679</v>
      </c>
      <c r="C128" s="29">
        <v>7.99</v>
      </c>
      <c r="D128" s="77" t="s">
        <v>1727</v>
      </c>
      <c r="E128" s="29">
        <v>7.99</v>
      </c>
      <c r="F128" s="77" t="s">
        <v>1728</v>
      </c>
      <c r="G128" s="29">
        <v>7.99</v>
      </c>
      <c r="H128" s="94" t="s">
        <v>1729</v>
      </c>
      <c r="I128" s="29">
        <v>7.99</v>
      </c>
      <c r="J128" s="77" t="s">
        <v>1730</v>
      </c>
      <c r="K128" s="29">
        <v>7.99</v>
      </c>
      <c r="L128" s="77" t="s">
        <v>1731</v>
      </c>
      <c r="M128" s="29">
        <v>7.99</v>
      </c>
      <c r="N128" s="77" t="s">
        <v>1732</v>
      </c>
      <c r="O128" s="29">
        <v>7.99</v>
      </c>
      <c r="P128" s="77" t="s">
        <v>1733</v>
      </c>
      <c r="Q128" s="21">
        <f t="shared" si="20"/>
        <v>55.930000000000007</v>
      </c>
    </row>
    <row r="129" spans="1:17" x14ac:dyDescent="0.25">
      <c r="A129" s="16" t="s">
        <v>504</v>
      </c>
      <c r="B129" s="30" t="s">
        <v>680</v>
      </c>
      <c r="C129" s="29">
        <v>0</v>
      </c>
      <c r="D129" s="29"/>
      <c r="E129" s="29">
        <v>0</v>
      </c>
      <c r="F129" s="29"/>
      <c r="G129" s="29">
        <v>0</v>
      </c>
      <c r="H129" s="29"/>
      <c r="I129" s="29">
        <v>0</v>
      </c>
      <c r="J129" s="29"/>
      <c r="K129" s="29">
        <v>0</v>
      </c>
      <c r="L129" s="29"/>
      <c r="M129" s="29">
        <v>0</v>
      </c>
      <c r="N129" s="29"/>
      <c r="O129" s="29">
        <v>0</v>
      </c>
      <c r="P129" s="29"/>
      <c r="Q129" s="21">
        <f t="shared" si="20"/>
        <v>0</v>
      </c>
    </row>
    <row r="130" spans="1:17" x14ac:dyDescent="0.25">
      <c r="A130" s="19" t="s">
        <v>505</v>
      </c>
      <c r="B130" s="32" t="s">
        <v>681</v>
      </c>
      <c r="C130" s="26">
        <f>SUM(C131:C136)</f>
        <v>695.68</v>
      </c>
      <c r="D130" s="26"/>
      <c r="E130" s="26">
        <f>SUM(E131:E136)</f>
        <v>462.46</v>
      </c>
      <c r="F130" s="26"/>
      <c r="G130" s="26">
        <f>SUM(G131:G136)</f>
        <v>687.72</v>
      </c>
      <c r="H130" s="26"/>
      <c r="I130" s="26">
        <f>SUM(I131:I136)</f>
        <v>1477.1999999999998</v>
      </c>
      <c r="J130" s="26"/>
      <c r="K130" s="26">
        <f>SUM(K131:K136)</f>
        <v>596.6</v>
      </c>
      <c r="L130" s="26"/>
      <c r="M130" s="26">
        <f>SUM(M131:M136)</f>
        <v>470.53</v>
      </c>
      <c r="N130" s="26"/>
      <c r="O130" s="26">
        <f>SUM(O131:O136)</f>
        <v>530.71</v>
      </c>
      <c r="P130" s="26"/>
      <c r="Q130" s="21">
        <f t="shared" si="20"/>
        <v>4920.8999999999996</v>
      </c>
    </row>
    <row r="131" spans="1:17" ht="81" x14ac:dyDescent="0.25">
      <c r="A131" s="16" t="s">
        <v>506</v>
      </c>
      <c r="B131" s="30" t="s">
        <v>682</v>
      </c>
      <c r="C131" s="29">
        <v>100</v>
      </c>
      <c r="D131" s="77" t="s">
        <v>1734</v>
      </c>
      <c r="E131" s="29">
        <v>100</v>
      </c>
      <c r="F131" s="77" t="s">
        <v>1735</v>
      </c>
      <c r="G131" s="29">
        <v>124.25</v>
      </c>
      <c r="H131" s="77" t="s">
        <v>1735</v>
      </c>
      <c r="I131" s="29">
        <v>108.46</v>
      </c>
      <c r="J131" s="77" t="s">
        <v>1736</v>
      </c>
      <c r="K131" s="29">
        <v>0</v>
      </c>
      <c r="L131" s="29"/>
      <c r="M131" s="29">
        <v>0</v>
      </c>
      <c r="N131" s="29"/>
      <c r="O131" s="29">
        <v>0</v>
      </c>
      <c r="P131" s="29"/>
      <c r="Q131" s="21">
        <f t="shared" si="20"/>
        <v>432.71</v>
      </c>
    </row>
    <row r="132" spans="1:17" ht="81" x14ac:dyDescent="0.25">
      <c r="A132" s="16" t="s">
        <v>507</v>
      </c>
      <c r="B132" s="30" t="s">
        <v>683</v>
      </c>
      <c r="C132" s="29">
        <v>0</v>
      </c>
      <c r="D132" s="29"/>
      <c r="E132" s="29">
        <v>0</v>
      </c>
      <c r="F132" s="29"/>
      <c r="G132" s="29">
        <v>40</v>
      </c>
      <c r="H132" s="94" t="s">
        <v>1939</v>
      </c>
      <c r="I132" s="29">
        <v>11.7</v>
      </c>
      <c r="J132" s="86" t="s">
        <v>1940</v>
      </c>
      <c r="K132" s="29">
        <v>0</v>
      </c>
      <c r="L132" s="29"/>
      <c r="M132" s="29">
        <v>0</v>
      </c>
      <c r="N132" s="29"/>
      <c r="O132" s="29">
        <v>28.76</v>
      </c>
      <c r="P132" s="77" t="s">
        <v>1941</v>
      </c>
      <c r="Q132" s="21">
        <f t="shared" si="20"/>
        <v>80.460000000000008</v>
      </c>
    </row>
    <row r="133" spans="1:17" ht="75" x14ac:dyDescent="0.25">
      <c r="A133" s="16" t="s">
        <v>508</v>
      </c>
      <c r="B133" s="30" t="s">
        <v>684</v>
      </c>
      <c r="C133" s="29">
        <v>3.49</v>
      </c>
      <c r="D133" s="118" t="s">
        <v>1737</v>
      </c>
      <c r="E133" s="29">
        <v>0</v>
      </c>
      <c r="F133" s="29"/>
      <c r="G133" s="29">
        <v>0</v>
      </c>
      <c r="H133" s="29"/>
      <c r="I133" s="29">
        <v>0</v>
      </c>
      <c r="J133" s="29"/>
      <c r="K133" s="29">
        <v>0</v>
      </c>
      <c r="L133" s="29"/>
      <c r="M133" s="29">
        <v>0</v>
      </c>
      <c r="N133" s="29"/>
      <c r="O133" s="29">
        <v>0</v>
      </c>
      <c r="P133" s="29"/>
      <c r="Q133" s="21">
        <f t="shared" si="20"/>
        <v>3.49</v>
      </c>
    </row>
    <row r="134" spans="1:17" ht="81" x14ac:dyDescent="0.25">
      <c r="A134" s="16" t="s">
        <v>509</v>
      </c>
      <c r="B134" s="30" t="s">
        <v>685</v>
      </c>
      <c r="C134" s="29">
        <v>32.26</v>
      </c>
      <c r="D134" s="77" t="s">
        <v>1738</v>
      </c>
      <c r="E134" s="29">
        <v>0</v>
      </c>
      <c r="F134" s="77"/>
      <c r="G134" s="29">
        <v>32.340000000000003</v>
      </c>
      <c r="H134" s="77" t="s">
        <v>1739</v>
      </c>
      <c r="I134" s="29">
        <v>57.6</v>
      </c>
      <c r="J134" s="77" t="s">
        <v>1740</v>
      </c>
      <c r="K134" s="29">
        <v>0</v>
      </c>
      <c r="L134" s="29"/>
      <c r="M134" s="29">
        <v>0</v>
      </c>
      <c r="N134" s="29"/>
      <c r="O134" s="29">
        <v>12</v>
      </c>
      <c r="P134" s="77" t="s">
        <v>1741</v>
      </c>
      <c r="Q134" s="21">
        <f t="shared" si="20"/>
        <v>134.19999999999999</v>
      </c>
    </row>
    <row r="135" spans="1:17" x14ac:dyDescent="0.25">
      <c r="A135" s="16" t="s">
        <v>510</v>
      </c>
      <c r="B135" s="30" t="s">
        <v>686</v>
      </c>
      <c r="C135" s="29">
        <v>559.92999999999995</v>
      </c>
      <c r="D135" s="29"/>
      <c r="E135" s="29">
        <v>362.46</v>
      </c>
      <c r="F135" s="29"/>
      <c r="G135" s="29">
        <v>466.99</v>
      </c>
      <c r="H135" s="29"/>
      <c r="I135" s="29">
        <v>1166.8</v>
      </c>
      <c r="J135" s="29"/>
      <c r="K135" s="29">
        <v>583.6</v>
      </c>
      <c r="L135" s="29"/>
      <c r="M135" s="29">
        <v>470.53</v>
      </c>
      <c r="N135" s="29"/>
      <c r="O135" s="29">
        <v>488.29</v>
      </c>
      <c r="P135" s="29"/>
      <c r="Q135" s="21">
        <f t="shared" si="20"/>
        <v>4098.5999999999995</v>
      </c>
    </row>
    <row r="136" spans="1:17" ht="67.5" x14ac:dyDescent="0.25">
      <c r="A136" s="16" t="s">
        <v>511</v>
      </c>
      <c r="B136" s="30" t="s">
        <v>687</v>
      </c>
      <c r="C136" s="29">
        <v>0</v>
      </c>
      <c r="D136" s="29"/>
      <c r="E136" s="29">
        <v>0</v>
      </c>
      <c r="F136" s="29"/>
      <c r="G136" s="29">
        <v>24.14</v>
      </c>
      <c r="H136" s="77" t="s">
        <v>1942</v>
      </c>
      <c r="I136" s="29">
        <v>132.63999999999999</v>
      </c>
      <c r="J136" s="74" t="s">
        <v>1943</v>
      </c>
      <c r="K136" s="29">
        <v>13</v>
      </c>
      <c r="L136" s="29" t="s">
        <v>1944</v>
      </c>
      <c r="M136" s="29">
        <v>0</v>
      </c>
      <c r="N136" s="29"/>
      <c r="O136" s="29">
        <v>1.66</v>
      </c>
      <c r="P136" s="77" t="s">
        <v>1945</v>
      </c>
      <c r="Q136" s="21">
        <f t="shared" si="20"/>
        <v>171.43999999999997</v>
      </c>
    </row>
    <row r="137" spans="1:17" x14ac:dyDescent="0.25">
      <c r="A137" s="19" t="s">
        <v>512</v>
      </c>
      <c r="B137" s="32" t="s">
        <v>688</v>
      </c>
      <c r="C137" s="26">
        <f>SUM(C138:C139)</f>
        <v>197.66000000000003</v>
      </c>
      <c r="D137" s="26"/>
      <c r="E137" s="26">
        <f>SUM(E138:E139)</f>
        <v>9.9700000000000006</v>
      </c>
      <c r="F137" s="26"/>
      <c r="G137" s="26">
        <f>SUM(G138:G139)</f>
        <v>1.8</v>
      </c>
      <c r="H137" s="26"/>
      <c r="I137" s="26">
        <f>SUM(I138:I139)</f>
        <v>1.79</v>
      </c>
      <c r="J137" s="26"/>
      <c r="K137" s="26">
        <f>SUM(K138:K139)</f>
        <v>1.79</v>
      </c>
      <c r="L137" s="26"/>
      <c r="M137" s="26">
        <f>SUM(M138:M139)</f>
        <v>9.57</v>
      </c>
      <c r="N137" s="26"/>
      <c r="O137" s="26">
        <f>SUM(O138:O139)</f>
        <v>8.56</v>
      </c>
      <c r="P137" s="26"/>
      <c r="Q137" s="21">
        <f t="shared" si="20"/>
        <v>231.14000000000001</v>
      </c>
    </row>
    <row r="138" spans="1:17" ht="132" x14ac:dyDescent="0.25">
      <c r="A138" s="16" t="s">
        <v>513</v>
      </c>
      <c r="B138" s="30" t="s">
        <v>689</v>
      </c>
      <c r="C138" s="29">
        <v>32.08</v>
      </c>
      <c r="D138" s="74" t="s">
        <v>1742</v>
      </c>
      <c r="E138" s="29">
        <v>9.9700000000000006</v>
      </c>
      <c r="F138" s="77" t="s">
        <v>1743</v>
      </c>
      <c r="G138" s="29">
        <v>1.8</v>
      </c>
      <c r="H138" s="77" t="s">
        <v>1743</v>
      </c>
      <c r="I138" s="29">
        <v>1.79</v>
      </c>
      <c r="J138" s="76" t="s">
        <v>1744</v>
      </c>
      <c r="K138" s="29">
        <v>1.79</v>
      </c>
      <c r="L138" s="76" t="s">
        <v>1745</v>
      </c>
      <c r="M138" s="29">
        <v>9.57</v>
      </c>
      <c r="N138" s="76" t="s">
        <v>1746</v>
      </c>
      <c r="O138" s="29">
        <v>8.56</v>
      </c>
      <c r="P138" s="76" t="s">
        <v>1747</v>
      </c>
      <c r="Q138" s="21">
        <f t="shared" si="20"/>
        <v>65.559999999999988</v>
      </c>
    </row>
    <row r="139" spans="1:17" ht="108" x14ac:dyDescent="0.25">
      <c r="A139" s="16" t="s">
        <v>514</v>
      </c>
      <c r="B139" s="30" t="s">
        <v>690</v>
      </c>
      <c r="C139" s="29">
        <v>165.58</v>
      </c>
      <c r="D139" s="77" t="s">
        <v>1748</v>
      </c>
      <c r="E139" s="29">
        <v>0</v>
      </c>
      <c r="F139" s="29"/>
      <c r="G139" s="29">
        <v>0</v>
      </c>
      <c r="H139" s="29"/>
      <c r="I139" s="29">
        <v>0</v>
      </c>
      <c r="J139" s="29"/>
      <c r="K139" s="29">
        <v>0</v>
      </c>
      <c r="L139" s="29"/>
      <c r="M139" s="29">
        <v>0</v>
      </c>
      <c r="N139" s="29"/>
      <c r="O139" s="29">
        <v>0</v>
      </c>
      <c r="P139" s="29"/>
      <c r="Q139" s="21">
        <f t="shared" si="20"/>
        <v>165.58</v>
      </c>
    </row>
    <row r="140" spans="1:17" x14ac:dyDescent="0.25">
      <c r="A140" s="19" t="s">
        <v>515</v>
      </c>
      <c r="B140" s="32" t="s">
        <v>691</v>
      </c>
      <c r="C140" s="26">
        <f>+C141</f>
        <v>72.930000000000007</v>
      </c>
      <c r="D140" s="26"/>
      <c r="E140" s="26">
        <f>+E141</f>
        <v>0.41</v>
      </c>
      <c r="F140" s="26"/>
      <c r="G140" s="26">
        <f>+G141</f>
        <v>26.09</v>
      </c>
      <c r="H140" s="26"/>
      <c r="I140" s="26">
        <f>+I141</f>
        <v>26.93</v>
      </c>
      <c r="J140" s="26"/>
      <c r="K140" s="26">
        <f>+K141</f>
        <v>22.62</v>
      </c>
      <c r="L140" s="26"/>
      <c r="M140" s="26">
        <f>+M141</f>
        <v>47.76</v>
      </c>
      <c r="N140" s="26"/>
      <c r="O140" s="26">
        <f>+O141</f>
        <v>22.58</v>
      </c>
      <c r="P140" s="26"/>
      <c r="Q140" s="21">
        <f t="shared" si="20"/>
        <v>219.32</v>
      </c>
    </row>
    <row r="141" spans="1:17" x14ac:dyDescent="0.25">
      <c r="A141" s="19" t="s">
        <v>516</v>
      </c>
      <c r="B141" s="32" t="s">
        <v>692</v>
      </c>
      <c r="C141" s="26">
        <f>SUM(C142:C145)</f>
        <v>72.930000000000007</v>
      </c>
      <c r="D141" s="26"/>
      <c r="E141" s="26">
        <f>SUM(E142:E145)</f>
        <v>0.41</v>
      </c>
      <c r="F141" s="26"/>
      <c r="G141" s="26">
        <f>SUM(G142:G145)</f>
        <v>26.09</v>
      </c>
      <c r="H141" s="26"/>
      <c r="I141" s="26">
        <f>SUM(I142:I145)</f>
        <v>26.93</v>
      </c>
      <c r="J141" s="26"/>
      <c r="K141" s="26">
        <f>SUM(K142:K145)</f>
        <v>22.62</v>
      </c>
      <c r="L141" s="26"/>
      <c r="M141" s="26">
        <f>SUM(M142:M145)</f>
        <v>47.76</v>
      </c>
      <c r="N141" s="26"/>
      <c r="O141" s="26">
        <f>SUM(O142:O145)</f>
        <v>22.58</v>
      </c>
      <c r="P141" s="26"/>
      <c r="Q141" s="21">
        <f t="shared" si="20"/>
        <v>219.32</v>
      </c>
    </row>
    <row r="142" spans="1:17" x14ac:dyDescent="0.25">
      <c r="A142" s="16" t="s">
        <v>517</v>
      </c>
      <c r="B142" s="30" t="s">
        <v>693</v>
      </c>
      <c r="C142" s="29">
        <v>45.49</v>
      </c>
      <c r="D142" s="76" t="s">
        <v>1749</v>
      </c>
      <c r="E142" s="29">
        <v>0</v>
      </c>
      <c r="F142" s="29"/>
      <c r="G142" s="29">
        <v>0</v>
      </c>
      <c r="H142" s="29"/>
      <c r="I142" s="29">
        <v>0</v>
      </c>
      <c r="J142" s="29"/>
      <c r="K142" s="29">
        <v>0</v>
      </c>
      <c r="L142" s="29"/>
      <c r="M142" s="29">
        <v>0</v>
      </c>
      <c r="N142" s="29"/>
      <c r="O142" s="29">
        <v>0</v>
      </c>
      <c r="P142" s="29"/>
      <c r="Q142" s="21">
        <f t="shared" si="20"/>
        <v>45.49</v>
      </c>
    </row>
    <row r="143" spans="1:17" x14ac:dyDescent="0.25">
      <c r="A143" s="16" t="s">
        <v>518</v>
      </c>
      <c r="B143" s="30" t="s">
        <v>694</v>
      </c>
      <c r="C143" s="29">
        <v>27.44</v>
      </c>
      <c r="D143" s="76"/>
      <c r="E143" s="29">
        <v>0.41</v>
      </c>
      <c r="F143" s="29"/>
      <c r="G143" s="29">
        <v>26.09</v>
      </c>
      <c r="H143" s="29"/>
      <c r="I143" s="29">
        <v>26.93</v>
      </c>
      <c r="J143" s="29"/>
      <c r="K143" s="29">
        <v>22.62</v>
      </c>
      <c r="L143" s="29"/>
      <c r="M143" s="29">
        <v>21.66</v>
      </c>
      <c r="N143" s="29"/>
      <c r="O143" s="29">
        <v>22.58</v>
      </c>
      <c r="P143" s="29"/>
      <c r="Q143" s="21">
        <f t="shared" si="20"/>
        <v>147.73000000000002</v>
      </c>
    </row>
    <row r="144" spans="1:17" ht="115.5" x14ac:dyDescent="0.25">
      <c r="A144" s="16" t="s">
        <v>519</v>
      </c>
      <c r="B144" s="30" t="s">
        <v>695</v>
      </c>
      <c r="C144" s="29">
        <v>0</v>
      </c>
      <c r="D144" s="29"/>
      <c r="E144" s="29">
        <v>0</v>
      </c>
      <c r="F144" s="29"/>
      <c r="G144" s="29">
        <v>0</v>
      </c>
      <c r="H144" s="29"/>
      <c r="I144" s="29">
        <v>0</v>
      </c>
      <c r="J144" s="29"/>
      <c r="K144" s="29">
        <v>0</v>
      </c>
      <c r="L144" s="29"/>
      <c r="M144" s="29">
        <v>12</v>
      </c>
      <c r="N144" s="100" t="s">
        <v>1946</v>
      </c>
      <c r="O144" s="29">
        <v>0</v>
      </c>
      <c r="P144" s="29"/>
      <c r="Q144" s="21">
        <f t="shared" si="20"/>
        <v>12</v>
      </c>
    </row>
    <row r="145" spans="1:17" x14ac:dyDescent="0.25">
      <c r="A145" s="16" t="s">
        <v>520</v>
      </c>
      <c r="B145" s="30" t="s">
        <v>696</v>
      </c>
      <c r="C145" s="29">
        <v>0</v>
      </c>
      <c r="D145" s="29"/>
      <c r="E145" s="29">
        <v>0</v>
      </c>
      <c r="F145" s="29"/>
      <c r="G145" s="29">
        <v>0</v>
      </c>
      <c r="H145" s="29"/>
      <c r="I145" s="29">
        <v>0</v>
      </c>
      <c r="J145" s="29"/>
      <c r="K145" s="29">
        <v>0</v>
      </c>
      <c r="L145" s="29"/>
      <c r="M145" s="29">
        <v>14.1</v>
      </c>
      <c r="N145" s="29"/>
      <c r="O145" s="29">
        <v>0</v>
      </c>
      <c r="P145" s="29"/>
      <c r="Q145" s="21">
        <f t="shared" si="20"/>
        <v>14.1</v>
      </c>
    </row>
    <row r="146" spans="1:17" x14ac:dyDescent="0.25">
      <c r="B146" s="34" t="s">
        <v>2182</v>
      </c>
      <c r="C146" s="33">
        <f>+C3-C22</f>
        <v>7127.9199999999983</v>
      </c>
      <c r="D146" s="33"/>
      <c r="E146" s="33">
        <f>+E3-E22</f>
        <v>-2106.8600000000006</v>
      </c>
      <c r="F146" s="33"/>
      <c r="G146" s="33">
        <f>+G3-G22</f>
        <v>2643.0800000000017</v>
      </c>
      <c r="H146" s="33"/>
      <c r="I146" s="33">
        <f>+I3-I22</f>
        <v>-3532.119999999999</v>
      </c>
      <c r="J146" s="33"/>
      <c r="K146" s="33">
        <f>+K3-K22</f>
        <v>820.04000000000087</v>
      </c>
      <c r="L146" s="33"/>
      <c r="M146" s="33">
        <f>+M3-M22</f>
        <v>4351.8099999999977</v>
      </c>
      <c r="N146" s="33"/>
      <c r="O146" s="33">
        <f>+O3-O22</f>
        <v>947.89999999999782</v>
      </c>
      <c r="P146" s="33"/>
      <c r="Q146" s="33">
        <f>+Q3-Q22</f>
        <v>10251.770000000019</v>
      </c>
    </row>
    <row r="147" spans="1:17" x14ac:dyDescent="0.25">
      <c r="B147" s="13"/>
      <c r="C147" s="22"/>
      <c r="D147" s="22"/>
      <c r="O147" s="10"/>
      <c r="P147" s="10"/>
    </row>
  </sheetData>
  <sheetProtection algorithmName="SHA-512" hashValue="A/fj/zmWBg/42IV/5s79bii+LZriokbHr04qN5OkKpJh+dbvRSa8LpeXRHLxenWpbvvDahLFbOKLgvklYeRxWg==" saltValue="40ZWZvD5y1ZZHFDpsdxxig==" spinCount="100000" sheet="1" objects="1" scenarios="1"/>
  <autoFilter ref="A21:Q145" xr:uid="{00000000-0009-0000-0000-00000C000000}"/>
  <mergeCells count="127">
    <mergeCell ref="O2:P2"/>
    <mergeCell ref="C2:D2"/>
    <mergeCell ref="E2:F2"/>
    <mergeCell ref="G2:H2"/>
    <mergeCell ref="I2:J2"/>
    <mergeCell ref="K2:L2"/>
    <mergeCell ref="M2:N2"/>
    <mergeCell ref="C8:D8"/>
    <mergeCell ref="C9:D9"/>
    <mergeCell ref="G7:H7"/>
    <mergeCell ref="G8:H8"/>
    <mergeCell ref="G9:H9"/>
    <mergeCell ref="K7:L7"/>
    <mergeCell ref="K8:L8"/>
    <mergeCell ref="K9:L9"/>
    <mergeCell ref="M6:N6"/>
    <mergeCell ref="M5:N5"/>
    <mergeCell ref="M4:N4"/>
    <mergeCell ref="M3:N3"/>
    <mergeCell ref="O3:P3"/>
    <mergeCell ref="O4:P4"/>
    <mergeCell ref="O5:P5"/>
    <mergeCell ref="O6:P6"/>
    <mergeCell ref="C10:D10"/>
    <mergeCell ref="C11:D11"/>
    <mergeCell ref="C12:D12"/>
    <mergeCell ref="C3:D3"/>
    <mergeCell ref="C4:D4"/>
    <mergeCell ref="C5:D5"/>
    <mergeCell ref="C6:D6"/>
    <mergeCell ref="C7:D7"/>
    <mergeCell ref="E16:F16"/>
    <mergeCell ref="E15:F15"/>
    <mergeCell ref="E14:F14"/>
    <mergeCell ref="E13:F13"/>
    <mergeCell ref="E12:F12"/>
    <mergeCell ref="C18:D18"/>
    <mergeCell ref="C19:D19"/>
    <mergeCell ref="E19:F19"/>
    <mergeCell ref="E18:F18"/>
    <mergeCell ref="E17:F17"/>
    <mergeCell ref="C13:D13"/>
    <mergeCell ref="C14:D14"/>
    <mergeCell ref="C15:D15"/>
    <mergeCell ref="C16:D16"/>
    <mergeCell ref="C17:D17"/>
    <mergeCell ref="G10:H10"/>
    <mergeCell ref="G11:H11"/>
    <mergeCell ref="E6:F6"/>
    <mergeCell ref="E5:F5"/>
    <mergeCell ref="E4:F4"/>
    <mergeCell ref="E3:F3"/>
    <mergeCell ref="G3:H3"/>
    <mergeCell ref="G4:H4"/>
    <mergeCell ref="G5:H5"/>
    <mergeCell ref="G6:H6"/>
    <mergeCell ref="E11:F11"/>
    <mergeCell ref="E10:F10"/>
    <mergeCell ref="E9:F9"/>
    <mergeCell ref="E8:F8"/>
    <mergeCell ref="E7:F7"/>
    <mergeCell ref="I16:J16"/>
    <mergeCell ref="I14:J14"/>
    <mergeCell ref="I13:J13"/>
    <mergeCell ref="I15:J15"/>
    <mergeCell ref="I12:J12"/>
    <mergeCell ref="G17:H17"/>
    <mergeCell ref="G18:H18"/>
    <mergeCell ref="G19:H19"/>
    <mergeCell ref="I19:J19"/>
    <mergeCell ref="I18:J18"/>
    <mergeCell ref="I17:J17"/>
    <mergeCell ref="G12:H12"/>
    <mergeCell ref="G13:H13"/>
    <mergeCell ref="G14:H14"/>
    <mergeCell ref="G15:H15"/>
    <mergeCell ref="G16:H16"/>
    <mergeCell ref="K10:L10"/>
    <mergeCell ref="K11:L11"/>
    <mergeCell ref="I6:J6"/>
    <mergeCell ref="I5:J5"/>
    <mergeCell ref="I3:J3"/>
    <mergeCell ref="I4:J4"/>
    <mergeCell ref="K3:L3"/>
    <mergeCell ref="K4:L4"/>
    <mergeCell ref="K5:L5"/>
    <mergeCell ref="K6:L6"/>
    <mergeCell ref="I11:J11"/>
    <mergeCell ref="I10:J10"/>
    <mergeCell ref="I9:J9"/>
    <mergeCell ref="I8:J8"/>
    <mergeCell ref="I7:J7"/>
    <mergeCell ref="K17:L17"/>
    <mergeCell ref="K18:L18"/>
    <mergeCell ref="K19:L19"/>
    <mergeCell ref="M19:N19"/>
    <mergeCell ref="M18:N18"/>
    <mergeCell ref="M17:N17"/>
    <mergeCell ref="K12:L12"/>
    <mergeCell ref="K13:L13"/>
    <mergeCell ref="K14:L14"/>
    <mergeCell ref="K15:L15"/>
    <mergeCell ref="K16:L16"/>
    <mergeCell ref="A1:Q1"/>
    <mergeCell ref="M11:N11"/>
    <mergeCell ref="M10:N10"/>
    <mergeCell ref="M9:N9"/>
    <mergeCell ref="M8:N8"/>
    <mergeCell ref="M7:N7"/>
    <mergeCell ref="O18:P18"/>
    <mergeCell ref="O17:P17"/>
    <mergeCell ref="O19:P19"/>
    <mergeCell ref="O12:P12"/>
    <mergeCell ref="O13:P13"/>
    <mergeCell ref="O14:P14"/>
    <mergeCell ref="O15:P15"/>
    <mergeCell ref="O16:P16"/>
    <mergeCell ref="O7:P7"/>
    <mergeCell ref="O8:P8"/>
    <mergeCell ref="O9:P9"/>
    <mergeCell ref="O10:P10"/>
    <mergeCell ref="O11:P11"/>
    <mergeCell ref="M16:N16"/>
    <mergeCell ref="M15:N15"/>
    <mergeCell ref="M14:N14"/>
    <mergeCell ref="M13:N13"/>
    <mergeCell ref="M12:N12"/>
  </mergeCells>
  <hyperlinks>
    <hyperlink ref="J109" r:id="rId1" display="https://0992678054001.contifico.com/sistema/persona/40546199/" xr:uid="{00000000-0004-0000-0C00-000000000000}"/>
    <hyperlink ref="A1" r:id="rId2" display="http://0992678054001.contifico.com/sistema/reportes/resumen/" xr:uid="{00000000-0004-0000-0C00-000001000000}"/>
  </hyperlinks>
  <pageMargins left="0.7" right="0.7" top="0.75" bottom="0.75" header="0.3" footer="0.3"/>
  <pageSetup paperSize="9" orientation="portrait" horizontalDpi="0" verticalDpi="0" r:id="rId3"/>
  <legacyDrawing r:id="rId4"/>
</worksheet>
</file>

<file path=xl/worksheets/sheet1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S149"/>
  <sheetViews>
    <sheetView tabSelected="1" zoomScaleNormal="100" workbookViewId="0">
      <pane xSplit="2" ySplit="2" topLeftCell="C3" activePane="bottomRight" state="frozen"/>
      <selection pane="topRight" activeCell="C1" sqref="C1"/>
      <selection pane="bottomLeft" activeCell="A2" sqref="A2"/>
      <selection pane="bottomRight" activeCell="E10" sqref="E10:F10"/>
    </sheetView>
  </sheetViews>
  <sheetFormatPr baseColWidth="10" defaultRowHeight="15" x14ac:dyDescent="0.25"/>
  <cols>
    <col min="1" max="1" width="9.42578125" customWidth="1"/>
    <col min="2" max="2" width="48.7109375" bestFit="1" customWidth="1"/>
    <col min="3" max="3" width="11.42578125" customWidth="1"/>
    <col min="4" max="4" width="16.42578125" customWidth="1"/>
    <col min="5" max="5" width="11.5703125" customWidth="1"/>
    <col min="6" max="6" width="15.7109375" customWidth="1"/>
    <col min="8" max="8" width="16.28515625" customWidth="1"/>
    <col min="10" max="10" width="14.85546875" customWidth="1"/>
    <col min="12" max="12" width="14.5703125" customWidth="1"/>
    <col min="13" max="13" width="13" customWidth="1"/>
    <col min="14" max="14" width="12.7109375" customWidth="1"/>
    <col min="15" max="15" width="11.140625" bestFit="1" customWidth="1"/>
  </cols>
  <sheetData>
    <row r="1" spans="1:19" ht="21.75" thickBot="1" x14ac:dyDescent="0.3">
      <c r="A1" s="139" t="s">
        <v>2185</v>
      </c>
      <c r="B1" s="140"/>
      <c r="C1" s="140"/>
      <c r="D1" s="140"/>
      <c r="E1" s="140"/>
      <c r="F1" s="140"/>
      <c r="G1" s="140"/>
      <c r="H1" s="140"/>
      <c r="I1" s="140"/>
      <c r="J1" s="140"/>
      <c r="K1" s="140"/>
      <c r="L1" s="140"/>
      <c r="M1" s="140"/>
      <c r="N1" s="140"/>
      <c r="O1" s="140"/>
      <c r="P1" s="133"/>
      <c r="Q1" s="133"/>
    </row>
    <row r="2" spans="1:19" ht="37.5" customHeight="1" thickBot="1" x14ac:dyDescent="0.3">
      <c r="A2" s="122" t="s">
        <v>2180</v>
      </c>
      <c r="B2" s="123" t="s">
        <v>2181</v>
      </c>
      <c r="C2" s="149" t="s">
        <v>365</v>
      </c>
      <c r="D2" s="149"/>
      <c r="E2" s="149" t="s">
        <v>366</v>
      </c>
      <c r="F2" s="149"/>
      <c r="G2" s="149" t="s">
        <v>635</v>
      </c>
      <c r="H2" s="149"/>
      <c r="I2" s="149" t="s">
        <v>636</v>
      </c>
      <c r="J2" s="149"/>
      <c r="K2" s="149" t="s">
        <v>367</v>
      </c>
      <c r="L2" s="149"/>
      <c r="M2" s="126" t="s">
        <v>521</v>
      </c>
      <c r="N2" s="130" t="s">
        <v>2183</v>
      </c>
      <c r="O2" s="60" t="s">
        <v>2184</v>
      </c>
    </row>
    <row r="3" spans="1:19" x14ac:dyDescent="0.25">
      <c r="A3" s="121" t="s">
        <v>2147</v>
      </c>
      <c r="B3" s="121" t="s">
        <v>2148</v>
      </c>
      <c r="C3" s="148">
        <v>25083</v>
      </c>
      <c r="D3" s="148"/>
      <c r="E3" s="148">
        <v>28678</v>
      </c>
      <c r="F3" s="148"/>
      <c r="G3" s="148">
        <v>22893</v>
      </c>
      <c r="H3" s="148"/>
      <c r="I3" s="148">
        <v>24906.9</v>
      </c>
      <c r="J3" s="148"/>
      <c r="K3" s="148">
        <v>36319</v>
      </c>
      <c r="L3" s="148"/>
      <c r="M3" s="127">
        <f>SUM(C3:L3)</f>
        <v>137879.9</v>
      </c>
      <c r="N3" s="119">
        <f>+'DETALLE ENERO A JULIO 2023'!Q3</f>
        <v>210444.76</v>
      </c>
      <c r="O3" s="116">
        <f>+N3+M3</f>
        <v>348324.66000000003</v>
      </c>
      <c r="P3" s="110"/>
      <c r="Q3" s="110"/>
      <c r="R3" s="110"/>
      <c r="S3" s="110"/>
    </row>
    <row r="4" spans="1:19" x14ac:dyDescent="0.25">
      <c r="A4" s="115" t="s">
        <v>1545</v>
      </c>
      <c r="B4" s="115" t="s">
        <v>2149</v>
      </c>
      <c r="C4" s="142">
        <f>+C5</f>
        <v>24985.5</v>
      </c>
      <c r="D4" s="142"/>
      <c r="E4" s="142">
        <f>+E5</f>
        <v>28510</v>
      </c>
      <c r="F4" s="142"/>
      <c r="G4" s="142">
        <f>+G5</f>
        <v>22755</v>
      </c>
      <c r="H4" s="142"/>
      <c r="I4" s="142">
        <f>+I5</f>
        <v>24742.5</v>
      </c>
      <c r="J4" s="142"/>
      <c r="K4" s="142">
        <f>+K5</f>
        <v>36319</v>
      </c>
      <c r="L4" s="142"/>
      <c r="M4" s="127">
        <f t="shared" ref="M4:M5" si="0">SUM(C4:L4)</f>
        <v>137312</v>
      </c>
      <c r="N4" s="119">
        <f>+'DETALLE ENERO A JULIO 2023'!Q4</f>
        <v>209267</v>
      </c>
      <c r="O4" s="116">
        <f t="shared" ref="O4:O19" si="1">+N4+M4</f>
        <v>346579</v>
      </c>
      <c r="P4" s="110"/>
      <c r="Q4" s="110"/>
      <c r="R4" s="110"/>
      <c r="S4" s="110"/>
    </row>
    <row r="5" spans="1:19" x14ac:dyDescent="0.25">
      <c r="A5" s="115" t="s">
        <v>2150</v>
      </c>
      <c r="B5" s="115" t="s">
        <v>2151</v>
      </c>
      <c r="C5" s="142">
        <f>SUM(C6:D9)</f>
        <v>24985.5</v>
      </c>
      <c r="D5" s="142"/>
      <c r="E5" s="142">
        <f t="shared" ref="E5" si="2">SUM(E6:F9)</f>
        <v>28510</v>
      </c>
      <c r="F5" s="142"/>
      <c r="G5" s="142">
        <f t="shared" ref="G5" si="3">SUM(G6:H9)</f>
        <v>22755</v>
      </c>
      <c r="H5" s="142"/>
      <c r="I5" s="142">
        <f t="shared" ref="I5" si="4">SUM(I6:J9)</f>
        <v>24742.5</v>
      </c>
      <c r="J5" s="142"/>
      <c r="K5" s="142">
        <f t="shared" ref="K5" si="5">SUM(K6:L9)</f>
        <v>36319</v>
      </c>
      <c r="L5" s="142"/>
      <c r="M5" s="127">
        <f t="shared" si="0"/>
        <v>137312</v>
      </c>
      <c r="N5" s="119">
        <f>+'DETALLE ENERO A JULIO 2023'!Q5</f>
        <v>209267</v>
      </c>
      <c r="O5" s="116">
        <f t="shared" si="1"/>
        <v>346579</v>
      </c>
      <c r="P5" s="110"/>
      <c r="Q5" s="110"/>
      <c r="R5" s="110"/>
      <c r="S5" s="110"/>
    </row>
    <row r="6" spans="1:19" x14ac:dyDescent="0.25">
      <c r="A6" s="117" t="s">
        <v>2152</v>
      </c>
      <c r="B6" s="117" t="s">
        <v>2153</v>
      </c>
      <c r="C6" s="141">
        <v>24163</v>
      </c>
      <c r="D6" s="141"/>
      <c r="E6" s="141">
        <v>27420</v>
      </c>
      <c r="F6" s="141"/>
      <c r="G6" s="141">
        <v>22155</v>
      </c>
      <c r="H6" s="141"/>
      <c r="I6" s="141">
        <v>23817.5</v>
      </c>
      <c r="J6" s="141"/>
      <c r="K6" s="141">
        <v>35784</v>
      </c>
      <c r="L6" s="141"/>
      <c r="M6" s="128">
        <f>SUM(C6:L6)</f>
        <v>133339.5</v>
      </c>
      <c r="N6" s="120">
        <f>+'DETALLE ENERO A JULIO 2023'!Q6</f>
        <v>203877</v>
      </c>
      <c r="O6" s="116">
        <f t="shared" si="1"/>
        <v>337216.5</v>
      </c>
      <c r="P6" s="111"/>
      <c r="Q6" s="111"/>
      <c r="R6" s="111"/>
      <c r="S6" s="111"/>
    </row>
    <row r="7" spans="1:19" x14ac:dyDescent="0.25">
      <c r="A7" s="117" t="s">
        <v>2154</v>
      </c>
      <c r="B7" s="117" t="s">
        <v>2155</v>
      </c>
      <c r="C7" s="141">
        <v>97.5</v>
      </c>
      <c r="D7" s="141"/>
      <c r="E7" s="141">
        <v>0</v>
      </c>
      <c r="F7" s="141"/>
      <c r="G7" s="141">
        <v>0</v>
      </c>
      <c r="H7" s="141"/>
      <c r="I7" s="141">
        <v>100</v>
      </c>
      <c r="J7" s="141"/>
      <c r="K7" s="141">
        <v>0</v>
      </c>
      <c r="L7" s="141"/>
      <c r="M7" s="128">
        <f t="shared" ref="M7:M19" si="6">SUM(C7:L7)</f>
        <v>197.5</v>
      </c>
      <c r="N7" s="120">
        <f>+'DETALLE ENERO A JULIO 2023'!Q7</f>
        <v>170</v>
      </c>
      <c r="O7" s="116">
        <f t="shared" si="1"/>
        <v>367.5</v>
      </c>
      <c r="P7" s="111"/>
      <c r="Q7" s="111"/>
      <c r="R7" s="111"/>
      <c r="S7" s="111"/>
    </row>
    <row r="8" spans="1:19" x14ac:dyDescent="0.25">
      <c r="A8" s="117" t="s">
        <v>2156</v>
      </c>
      <c r="B8" s="117" t="s">
        <v>2157</v>
      </c>
      <c r="C8" s="141">
        <v>405</v>
      </c>
      <c r="D8" s="141"/>
      <c r="E8" s="141">
        <v>450</v>
      </c>
      <c r="F8" s="141"/>
      <c r="G8" s="141">
        <v>480</v>
      </c>
      <c r="H8" s="141"/>
      <c r="I8" s="141">
        <v>300</v>
      </c>
      <c r="J8" s="141"/>
      <c r="K8" s="141">
        <v>390</v>
      </c>
      <c r="L8" s="141"/>
      <c r="M8" s="128">
        <f t="shared" si="6"/>
        <v>2025</v>
      </c>
      <c r="N8" s="120">
        <f>+'DETALLE ENERO A JULIO 2023'!Q8</f>
        <v>3570</v>
      </c>
      <c r="O8" s="116">
        <f t="shared" si="1"/>
        <v>5595</v>
      </c>
      <c r="P8" s="111"/>
      <c r="Q8" s="111"/>
      <c r="R8" s="111"/>
      <c r="S8" s="111"/>
    </row>
    <row r="9" spans="1:19" x14ac:dyDescent="0.25">
      <c r="A9" s="117" t="s">
        <v>2158</v>
      </c>
      <c r="B9" s="117" t="s">
        <v>2159</v>
      </c>
      <c r="C9" s="141">
        <v>320</v>
      </c>
      <c r="D9" s="141"/>
      <c r="E9" s="141">
        <v>640</v>
      </c>
      <c r="F9" s="141"/>
      <c r="G9" s="141">
        <v>120</v>
      </c>
      <c r="H9" s="141"/>
      <c r="I9" s="141">
        <v>525</v>
      </c>
      <c r="J9" s="141"/>
      <c r="K9" s="141">
        <v>145</v>
      </c>
      <c r="L9" s="141"/>
      <c r="M9" s="128">
        <f t="shared" si="6"/>
        <v>1750</v>
      </c>
      <c r="N9" s="120">
        <f>+'DETALLE ENERO A JULIO 2023'!Q9</f>
        <v>1650</v>
      </c>
      <c r="O9" s="116">
        <f t="shared" si="1"/>
        <v>3400</v>
      </c>
      <c r="P9" s="111"/>
      <c r="Q9" s="111"/>
      <c r="R9" s="111"/>
      <c r="S9" s="111"/>
    </row>
    <row r="10" spans="1:19" x14ac:dyDescent="0.25">
      <c r="A10" s="115" t="s">
        <v>2160</v>
      </c>
      <c r="B10" s="115" t="s">
        <v>2161</v>
      </c>
      <c r="C10" s="142">
        <f>SUM(C11:D15)</f>
        <v>97.5</v>
      </c>
      <c r="D10" s="142"/>
      <c r="E10" s="142">
        <f>SUM(E11:F15)</f>
        <v>168</v>
      </c>
      <c r="F10" s="142"/>
      <c r="G10" s="142">
        <f>SUM(G11:H15)</f>
        <v>138</v>
      </c>
      <c r="H10" s="142"/>
      <c r="I10" s="142">
        <f>SUM(I11:J15)</f>
        <v>164.4</v>
      </c>
      <c r="J10" s="142"/>
      <c r="K10" s="142">
        <f>SUM(K11:L15)</f>
        <v>0</v>
      </c>
      <c r="L10" s="142"/>
      <c r="M10" s="129">
        <f t="shared" si="6"/>
        <v>567.9</v>
      </c>
      <c r="N10" s="120">
        <f>+'DETALLE ENERO A JULIO 2023'!Q10</f>
        <v>1176.6399999999999</v>
      </c>
      <c r="O10" s="116">
        <f t="shared" si="1"/>
        <v>1744.54</v>
      </c>
      <c r="P10" s="110"/>
      <c r="Q10" s="110"/>
      <c r="R10" s="110"/>
      <c r="S10" s="110"/>
    </row>
    <row r="11" spans="1:19" x14ac:dyDescent="0.25">
      <c r="A11" s="117" t="s">
        <v>2162</v>
      </c>
      <c r="B11" s="117" t="s">
        <v>2163</v>
      </c>
      <c r="C11" s="141">
        <v>0</v>
      </c>
      <c r="D11" s="141"/>
      <c r="E11" s="141">
        <v>0</v>
      </c>
      <c r="F11" s="141"/>
      <c r="G11" s="141">
        <v>0</v>
      </c>
      <c r="H11" s="141"/>
      <c r="I11" s="141">
        <v>0</v>
      </c>
      <c r="J11" s="141"/>
      <c r="K11" s="141">
        <v>0</v>
      </c>
      <c r="L11" s="141"/>
      <c r="M11" s="128">
        <f t="shared" si="6"/>
        <v>0</v>
      </c>
      <c r="N11" s="120">
        <f>+'DETALLE ENERO A JULIO 2023'!Q11</f>
        <v>100</v>
      </c>
      <c r="O11" s="116">
        <f t="shared" si="1"/>
        <v>100</v>
      </c>
      <c r="P11" s="111"/>
      <c r="Q11" s="111"/>
      <c r="R11" s="111"/>
      <c r="S11" s="111"/>
    </row>
    <row r="12" spans="1:19" x14ac:dyDescent="0.25">
      <c r="A12" s="117" t="s">
        <v>2164</v>
      </c>
      <c r="B12" s="117" t="s">
        <v>2165</v>
      </c>
      <c r="C12" s="141">
        <v>0</v>
      </c>
      <c r="D12" s="141"/>
      <c r="E12" s="141">
        <v>30</v>
      </c>
      <c r="F12" s="141"/>
      <c r="G12" s="141">
        <v>0</v>
      </c>
      <c r="H12" s="141"/>
      <c r="I12" s="141">
        <v>13.65</v>
      </c>
      <c r="J12" s="141"/>
      <c r="K12" s="141">
        <v>0</v>
      </c>
      <c r="L12" s="141"/>
      <c r="M12" s="128">
        <f t="shared" si="6"/>
        <v>43.65</v>
      </c>
      <c r="N12" s="120">
        <f>+'DETALLE ENERO A JULIO 2023'!Q12</f>
        <v>0</v>
      </c>
      <c r="O12" s="116">
        <f t="shared" si="1"/>
        <v>43.65</v>
      </c>
      <c r="P12" s="111"/>
      <c r="Q12" s="111"/>
      <c r="R12" s="111"/>
      <c r="S12" s="111"/>
    </row>
    <row r="13" spans="1:19" x14ac:dyDescent="0.25">
      <c r="A13" s="117" t="s">
        <v>2166</v>
      </c>
      <c r="B13" s="117" t="s">
        <v>2167</v>
      </c>
      <c r="C13" s="141">
        <v>0</v>
      </c>
      <c r="D13" s="141"/>
      <c r="E13" s="141">
        <v>0</v>
      </c>
      <c r="F13" s="141"/>
      <c r="G13" s="141">
        <v>0</v>
      </c>
      <c r="H13" s="141"/>
      <c r="I13" s="141">
        <v>0</v>
      </c>
      <c r="J13" s="141"/>
      <c r="K13" s="141">
        <v>0</v>
      </c>
      <c r="L13" s="141"/>
      <c r="M13" s="128">
        <f t="shared" si="6"/>
        <v>0</v>
      </c>
      <c r="N13" s="120">
        <f>+'DETALLE ENERO A JULIO 2023'!Q13</f>
        <v>0.14000000000000001</v>
      </c>
      <c r="O13" s="116">
        <f t="shared" si="1"/>
        <v>0.14000000000000001</v>
      </c>
      <c r="P13" s="111"/>
      <c r="Q13" s="111"/>
      <c r="R13" s="111"/>
      <c r="S13" s="111"/>
    </row>
    <row r="14" spans="1:19" x14ac:dyDescent="0.25">
      <c r="A14" s="117" t="s">
        <v>2168</v>
      </c>
      <c r="B14" s="117" t="s">
        <v>2169</v>
      </c>
      <c r="C14" s="141">
        <v>0</v>
      </c>
      <c r="D14" s="141"/>
      <c r="E14" s="141">
        <v>0</v>
      </c>
      <c r="F14" s="141"/>
      <c r="G14" s="141">
        <v>0</v>
      </c>
      <c r="H14" s="141"/>
      <c r="I14" s="141">
        <v>36</v>
      </c>
      <c r="J14" s="141"/>
      <c r="K14" s="141">
        <v>0</v>
      </c>
      <c r="L14" s="141"/>
      <c r="M14" s="128">
        <f t="shared" si="6"/>
        <v>36</v>
      </c>
      <c r="N14" s="120">
        <f>+'DETALLE ENERO A JULIO 2023'!Q14</f>
        <v>574.75</v>
      </c>
      <c r="O14" s="116">
        <f t="shared" si="1"/>
        <v>610.75</v>
      </c>
      <c r="P14" s="111"/>
      <c r="Q14" s="111"/>
      <c r="R14" s="111"/>
      <c r="S14" s="111"/>
    </row>
    <row r="15" spans="1:19" x14ac:dyDescent="0.25">
      <c r="A15" s="117" t="s">
        <v>2170</v>
      </c>
      <c r="B15" s="117" t="s">
        <v>2171</v>
      </c>
      <c r="C15" s="141">
        <v>97.5</v>
      </c>
      <c r="D15" s="141"/>
      <c r="E15" s="141">
        <v>138</v>
      </c>
      <c r="F15" s="141"/>
      <c r="G15" s="141">
        <v>138</v>
      </c>
      <c r="H15" s="141"/>
      <c r="I15" s="141">
        <v>114.75</v>
      </c>
      <c r="J15" s="141"/>
      <c r="K15" s="141">
        <v>0</v>
      </c>
      <c r="L15" s="141"/>
      <c r="M15" s="128">
        <f t="shared" si="6"/>
        <v>488.25</v>
      </c>
      <c r="N15" s="120">
        <f>+'DETALLE ENERO A JULIO 2023'!Q15</f>
        <v>501.75</v>
      </c>
      <c r="O15" s="116">
        <f t="shared" si="1"/>
        <v>990</v>
      </c>
      <c r="P15" s="111"/>
      <c r="Q15" s="111"/>
      <c r="R15" s="111"/>
      <c r="S15" s="111"/>
    </row>
    <row r="16" spans="1:19" x14ac:dyDescent="0.25">
      <c r="A16" s="115" t="s">
        <v>2172</v>
      </c>
      <c r="B16" s="115" t="s">
        <v>2173</v>
      </c>
      <c r="C16" s="142">
        <f>SUM(C17:D18)</f>
        <v>0</v>
      </c>
      <c r="D16" s="142"/>
      <c r="E16" s="142">
        <f>SUM(E17:F18)</f>
        <v>0</v>
      </c>
      <c r="F16" s="142"/>
      <c r="G16" s="142">
        <f t="shared" ref="G16" si="7">SUM(G17:H18)</f>
        <v>0</v>
      </c>
      <c r="H16" s="142"/>
      <c r="I16" s="142">
        <f t="shared" ref="I16" si="8">SUM(I17:J18)</f>
        <v>0</v>
      </c>
      <c r="J16" s="142"/>
      <c r="K16" s="142">
        <f t="shared" ref="K16" si="9">SUM(K17:L18)</f>
        <v>0</v>
      </c>
      <c r="L16" s="142"/>
      <c r="M16" s="129">
        <f t="shared" si="6"/>
        <v>0</v>
      </c>
      <c r="N16" s="120">
        <f>+'DETALLE ENERO A JULIO 2023'!Q16</f>
        <v>1.1200000000000001</v>
      </c>
      <c r="O16" s="116">
        <f t="shared" si="1"/>
        <v>1.1200000000000001</v>
      </c>
      <c r="P16" s="110"/>
      <c r="Q16" s="110"/>
      <c r="R16" s="110"/>
      <c r="S16" s="110"/>
    </row>
    <row r="17" spans="1:19" x14ac:dyDescent="0.25">
      <c r="A17" s="117" t="s">
        <v>2174</v>
      </c>
      <c r="B17" s="117" t="s">
        <v>2175</v>
      </c>
      <c r="C17" s="141">
        <v>0</v>
      </c>
      <c r="D17" s="141"/>
      <c r="E17" s="141">
        <v>0</v>
      </c>
      <c r="F17" s="141"/>
      <c r="G17" s="141">
        <v>0</v>
      </c>
      <c r="H17" s="141"/>
      <c r="I17" s="141">
        <v>0</v>
      </c>
      <c r="J17" s="141"/>
      <c r="K17" s="141">
        <v>0</v>
      </c>
      <c r="L17" s="141"/>
      <c r="M17" s="128">
        <f t="shared" si="6"/>
        <v>0</v>
      </c>
      <c r="N17" s="120">
        <f>+'DETALLE ENERO A JULIO 2023'!Q17</f>
        <v>0.19</v>
      </c>
      <c r="O17" s="116">
        <f t="shared" si="1"/>
        <v>0.19</v>
      </c>
      <c r="P17" s="111"/>
      <c r="Q17" s="111"/>
      <c r="R17" s="111"/>
      <c r="S17" s="111"/>
    </row>
    <row r="18" spans="1:19" x14ac:dyDescent="0.25">
      <c r="A18" s="117" t="s">
        <v>2176</v>
      </c>
      <c r="B18" s="117" t="s">
        <v>2177</v>
      </c>
      <c r="C18" s="141">
        <v>0</v>
      </c>
      <c r="D18" s="141"/>
      <c r="E18" s="141">
        <v>0</v>
      </c>
      <c r="F18" s="141"/>
      <c r="G18" s="141">
        <v>0</v>
      </c>
      <c r="H18" s="141"/>
      <c r="I18" s="141">
        <v>0</v>
      </c>
      <c r="J18" s="141"/>
      <c r="K18" s="141">
        <v>0</v>
      </c>
      <c r="L18" s="141"/>
      <c r="M18" s="128">
        <f t="shared" si="6"/>
        <v>0</v>
      </c>
      <c r="N18" s="120">
        <f>+'DETALLE ENERO A JULIO 2023'!Q18</f>
        <v>0.93</v>
      </c>
      <c r="O18" s="116">
        <f t="shared" si="1"/>
        <v>0.93</v>
      </c>
      <c r="P18" s="111"/>
      <c r="Q18" s="111"/>
      <c r="R18" s="111"/>
      <c r="S18" s="111"/>
    </row>
    <row r="19" spans="1:19" x14ac:dyDescent="0.25">
      <c r="A19" s="115" t="s">
        <v>2178</v>
      </c>
      <c r="B19" s="115" t="s">
        <v>2179</v>
      </c>
      <c r="C19" s="142">
        <v>0</v>
      </c>
      <c r="D19" s="142"/>
      <c r="E19" s="142">
        <v>0</v>
      </c>
      <c r="F19" s="142"/>
      <c r="G19" s="142">
        <v>0</v>
      </c>
      <c r="H19" s="142"/>
      <c r="I19" s="142">
        <v>0</v>
      </c>
      <c r="J19" s="142"/>
      <c r="K19" s="142">
        <v>0</v>
      </c>
      <c r="L19" s="142"/>
      <c r="M19" s="129">
        <f t="shared" si="6"/>
        <v>0</v>
      </c>
      <c r="N19" s="120">
        <f>+'DETALLE ENERO A JULIO 2023'!Q19</f>
        <v>0</v>
      </c>
      <c r="O19" s="116">
        <f t="shared" si="1"/>
        <v>0</v>
      </c>
      <c r="P19" s="110"/>
      <c r="Q19" s="110"/>
      <c r="R19" s="110"/>
      <c r="S19" s="110"/>
    </row>
    <row r="20" spans="1:19" x14ac:dyDescent="0.25">
      <c r="A20" s="109"/>
      <c r="B20" s="109"/>
      <c r="C20" s="110"/>
      <c r="D20" s="110"/>
      <c r="E20" s="110"/>
      <c r="F20" s="110"/>
      <c r="G20" s="110"/>
      <c r="H20" s="110"/>
      <c r="I20" s="110"/>
      <c r="J20" s="110"/>
      <c r="K20" s="110"/>
      <c r="L20" s="110"/>
      <c r="M20" s="110"/>
      <c r="N20" s="125"/>
      <c r="O20" s="110"/>
    </row>
    <row r="21" spans="1:19" ht="36" x14ac:dyDescent="0.25">
      <c r="A21" s="14" t="s">
        <v>623</v>
      </c>
      <c r="B21" s="36" t="s">
        <v>533</v>
      </c>
      <c r="C21" s="106" t="s">
        <v>1951</v>
      </c>
      <c r="D21" s="105" t="s">
        <v>1952</v>
      </c>
      <c r="E21" s="106" t="s">
        <v>1951</v>
      </c>
      <c r="F21" s="105" t="s">
        <v>1952</v>
      </c>
      <c r="G21" s="106" t="s">
        <v>1951</v>
      </c>
      <c r="H21" s="105" t="s">
        <v>1952</v>
      </c>
      <c r="I21" s="106" t="s">
        <v>1951</v>
      </c>
      <c r="J21" s="105" t="s">
        <v>1952</v>
      </c>
      <c r="K21" s="106" t="s">
        <v>1951</v>
      </c>
      <c r="L21" s="105" t="s">
        <v>1952</v>
      </c>
      <c r="M21" s="131" t="s">
        <v>521</v>
      </c>
      <c r="N21" s="132" t="str">
        <f>+'DETALLE ENERO A JULIO 2023'!Q21</f>
        <v>TOTAL</v>
      </c>
      <c r="O21" s="60"/>
    </row>
    <row r="22" spans="1:19" x14ac:dyDescent="0.25">
      <c r="A22" s="9">
        <v>5</v>
      </c>
      <c r="B22" s="23" t="s">
        <v>533</v>
      </c>
      <c r="C22" s="20">
        <f>+C23+C100+C141</f>
        <v>26240.530000000002</v>
      </c>
      <c r="D22" s="20">
        <f>26240.53-C22</f>
        <v>0</v>
      </c>
      <c r="E22" s="20">
        <f>+E23+E100+E141</f>
        <v>27083.949999999997</v>
      </c>
      <c r="F22" s="11"/>
      <c r="G22" s="20">
        <f>+G23+G100+G141</f>
        <v>26269.5</v>
      </c>
      <c r="H22" s="11"/>
      <c r="I22" s="20">
        <f>+I23+I100+I141</f>
        <v>26304.530000000002</v>
      </c>
      <c r="J22" s="11"/>
      <c r="K22" s="20">
        <f>+K23+K100+K141</f>
        <v>34657.070000000007</v>
      </c>
      <c r="L22" s="11"/>
      <c r="M22" s="120">
        <f t="shared" ref="M22" si="10">SUM(C22:L22)</f>
        <v>140555.58000000002</v>
      </c>
      <c r="N22" s="120">
        <f>+'DETALLE ENERO A JULIO 2023'!Q22</f>
        <v>200192.99</v>
      </c>
      <c r="O22" s="116">
        <f>+M22+N22</f>
        <v>340748.57</v>
      </c>
    </row>
    <row r="23" spans="1:19" x14ac:dyDescent="0.25">
      <c r="A23" s="15" t="s">
        <v>556</v>
      </c>
      <c r="B23" s="32" t="s">
        <v>624</v>
      </c>
      <c r="C23" s="25">
        <f>+C24+C49</f>
        <v>21976.100000000002</v>
      </c>
      <c r="D23" s="37"/>
      <c r="E23" s="25">
        <f>+E24+E49</f>
        <v>22847.809999999998</v>
      </c>
      <c r="F23" s="37"/>
      <c r="G23" s="25">
        <f>+G24+G49</f>
        <v>22185.14</v>
      </c>
      <c r="H23" s="37"/>
      <c r="I23" s="25">
        <f>+I24+I49</f>
        <v>22418.550000000003</v>
      </c>
      <c r="J23" s="37"/>
      <c r="K23" s="25">
        <f>+K24+K49</f>
        <v>22189.350000000002</v>
      </c>
      <c r="L23" s="37"/>
      <c r="M23" s="39">
        <f>SUM(C23:K23)</f>
        <v>111616.95000000001</v>
      </c>
      <c r="N23" s="120">
        <f>+'DETALLE ENERO A JULIO 2023'!Q23</f>
        <v>162588.59</v>
      </c>
      <c r="O23" s="116">
        <f t="shared" ref="O23:O86" si="11">+M23+N23</f>
        <v>274205.54000000004</v>
      </c>
    </row>
    <row r="24" spans="1:19" x14ac:dyDescent="0.25">
      <c r="A24" s="15" t="s">
        <v>557</v>
      </c>
      <c r="B24" s="32" t="s">
        <v>625</v>
      </c>
      <c r="C24" s="25">
        <f>+C25+C30+C39+C45</f>
        <v>13568.330000000002</v>
      </c>
      <c r="D24" s="37"/>
      <c r="E24" s="25">
        <f>+E25+E30+E39+E45</f>
        <v>13665.74</v>
      </c>
      <c r="F24" s="37"/>
      <c r="G24" s="25">
        <f>+G25+G30+G39+G45</f>
        <v>13696.259999999998</v>
      </c>
      <c r="H24" s="37"/>
      <c r="I24" s="25">
        <f>+I25+I30+I39+I45</f>
        <v>14401.320000000002</v>
      </c>
      <c r="J24" s="37"/>
      <c r="K24" s="25">
        <f>+K25+K30+K39+K45</f>
        <v>14614.750000000002</v>
      </c>
      <c r="L24" s="37"/>
      <c r="M24" s="39">
        <f t="shared" ref="M24:M87" si="12">SUM(C24:K24)</f>
        <v>69946.400000000009</v>
      </c>
      <c r="N24" s="120">
        <f>+'DETALLE ENERO A JULIO 2023'!Q24</f>
        <v>99377.58</v>
      </c>
      <c r="O24" s="116">
        <f t="shared" si="11"/>
        <v>169323.98</v>
      </c>
    </row>
    <row r="25" spans="1:19" x14ac:dyDescent="0.25">
      <c r="A25" s="15" t="s">
        <v>558</v>
      </c>
      <c r="B25" s="32" t="s">
        <v>536</v>
      </c>
      <c r="C25" s="37">
        <f>SUM(C26:C29)</f>
        <v>9650.69</v>
      </c>
      <c r="D25" s="37"/>
      <c r="E25" s="37">
        <f>SUM(E26:E29)</f>
        <v>9690.6</v>
      </c>
      <c r="F25" s="37"/>
      <c r="G25" s="37">
        <f>SUM(G26:G29)</f>
        <v>9871.5399999999991</v>
      </c>
      <c r="H25" s="37"/>
      <c r="I25" s="37">
        <f>SUM(I26:I29)</f>
        <v>10157.670000000002</v>
      </c>
      <c r="J25" s="37"/>
      <c r="K25" s="37">
        <f>SUM(K26:K29)</f>
        <v>10450.120000000001</v>
      </c>
      <c r="L25" s="37"/>
      <c r="M25" s="39">
        <f t="shared" si="12"/>
        <v>49820.62</v>
      </c>
      <c r="N25" s="120">
        <f>+'DETALLE ENERO A JULIO 2023'!Q25</f>
        <v>68009.78</v>
      </c>
      <c r="O25" s="116">
        <f t="shared" si="11"/>
        <v>117830.39999999999</v>
      </c>
    </row>
    <row r="26" spans="1:19" x14ac:dyDescent="0.25">
      <c r="A26" s="16" t="s">
        <v>559</v>
      </c>
      <c r="B26" s="30" t="s">
        <v>1953</v>
      </c>
      <c r="C26" s="38">
        <v>4989.6000000000004</v>
      </c>
      <c r="D26" s="38" t="s">
        <v>1677</v>
      </c>
      <c r="E26" s="38">
        <v>5039.6000000000004</v>
      </c>
      <c r="F26" s="38" t="s">
        <v>1677</v>
      </c>
      <c r="G26" s="38">
        <v>4989.6000000000004</v>
      </c>
      <c r="H26" s="38" t="s">
        <v>1677</v>
      </c>
      <c r="I26" s="38">
        <v>4994.6000000000004</v>
      </c>
      <c r="J26" s="38" t="s">
        <v>1677</v>
      </c>
      <c r="K26" s="38">
        <v>5089.6000000000004</v>
      </c>
      <c r="L26" s="38" t="s">
        <v>1677</v>
      </c>
      <c r="M26" s="39">
        <f t="shared" si="12"/>
        <v>25103</v>
      </c>
      <c r="N26" s="120">
        <f>+'DETALLE ENERO A JULIO 2023'!Q26</f>
        <v>33740.71</v>
      </c>
      <c r="O26" s="116">
        <f t="shared" si="11"/>
        <v>58843.71</v>
      </c>
    </row>
    <row r="27" spans="1:19" x14ac:dyDescent="0.25">
      <c r="A27" s="16" t="s">
        <v>560</v>
      </c>
      <c r="B27" s="30" t="s">
        <v>1954</v>
      </c>
      <c r="C27" s="38">
        <v>2255.4499999999998</v>
      </c>
      <c r="D27" s="38" t="s">
        <v>1677</v>
      </c>
      <c r="E27" s="38">
        <v>2250.04</v>
      </c>
      <c r="F27" s="38" t="s">
        <v>1677</v>
      </c>
      <c r="G27" s="29">
        <v>2750.04</v>
      </c>
      <c r="H27" s="38" t="s">
        <v>1677</v>
      </c>
      <c r="I27" s="38">
        <v>2753.11</v>
      </c>
      <c r="J27" s="38" t="s">
        <v>1677</v>
      </c>
      <c r="K27" s="38">
        <v>2250.04</v>
      </c>
      <c r="L27" s="38" t="s">
        <v>1677</v>
      </c>
      <c r="M27" s="39">
        <f t="shared" si="12"/>
        <v>12258.68</v>
      </c>
      <c r="N27" s="120">
        <f>+'DETALLE ENERO A JULIO 2023'!Q27</f>
        <v>18600.439999999999</v>
      </c>
      <c r="O27" s="116">
        <f t="shared" si="11"/>
        <v>30859.119999999999</v>
      </c>
    </row>
    <row r="28" spans="1:19" x14ac:dyDescent="0.25">
      <c r="A28" s="16" t="s">
        <v>561</v>
      </c>
      <c r="B28" s="30" t="s">
        <v>1955</v>
      </c>
      <c r="C28" s="38">
        <v>1977.2</v>
      </c>
      <c r="D28" s="38" t="s">
        <v>1677</v>
      </c>
      <c r="E28" s="38">
        <v>2020.33</v>
      </c>
      <c r="F28" s="38" t="s">
        <v>1677</v>
      </c>
      <c r="G28" s="38">
        <v>1875.02</v>
      </c>
      <c r="H28" s="38" t="s">
        <v>1677</v>
      </c>
      <c r="I28" s="38">
        <v>1690</v>
      </c>
      <c r="J28" s="38" t="s">
        <v>1677</v>
      </c>
      <c r="K28" s="38">
        <v>2557.15</v>
      </c>
      <c r="L28" s="38" t="s">
        <v>1677</v>
      </c>
      <c r="M28" s="39">
        <f t="shared" si="12"/>
        <v>10119.699999999999</v>
      </c>
      <c r="N28" s="120">
        <f>+'DETALLE ENERO A JULIO 2023'!Q28</f>
        <v>11464.769999999999</v>
      </c>
      <c r="O28" s="116">
        <f t="shared" si="11"/>
        <v>21584.469999999998</v>
      </c>
    </row>
    <row r="29" spans="1:19" x14ac:dyDescent="0.25">
      <c r="A29" s="16" t="s">
        <v>562</v>
      </c>
      <c r="B29" s="30" t="s">
        <v>1956</v>
      </c>
      <c r="C29" s="38">
        <v>428.44</v>
      </c>
      <c r="D29" s="38" t="s">
        <v>1677</v>
      </c>
      <c r="E29" s="38">
        <v>380.63</v>
      </c>
      <c r="F29" s="38" t="s">
        <v>1677</v>
      </c>
      <c r="G29" s="38">
        <v>256.88</v>
      </c>
      <c r="H29" s="38" t="s">
        <v>1677</v>
      </c>
      <c r="I29" s="38">
        <v>719.96</v>
      </c>
      <c r="J29" s="38" t="s">
        <v>1677</v>
      </c>
      <c r="K29" s="38">
        <v>553.33000000000004</v>
      </c>
      <c r="L29" s="38" t="s">
        <v>1677</v>
      </c>
      <c r="M29" s="39">
        <f t="shared" si="12"/>
        <v>2339.2399999999998</v>
      </c>
      <c r="N29" s="120">
        <f>+'DETALLE ENERO A JULIO 2023'!Q29</f>
        <v>4203.8600000000006</v>
      </c>
      <c r="O29" s="116">
        <f t="shared" si="11"/>
        <v>6543.1</v>
      </c>
    </row>
    <row r="30" spans="1:19" x14ac:dyDescent="0.25">
      <c r="A30" s="15" t="s">
        <v>563</v>
      </c>
      <c r="B30" s="32" t="s">
        <v>626</v>
      </c>
      <c r="C30" s="37">
        <f>SUM(C31:C38)</f>
        <v>2038.68</v>
      </c>
      <c r="D30" s="37"/>
      <c r="E30" s="37">
        <f>SUM(E31:E38)</f>
        <v>2038.7299999999998</v>
      </c>
      <c r="F30" s="37"/>
      <c r="G30" s="37">
        <f>SUM(G31:G38)</f>
        <v>1999.0699999999995</v>
      </c>
      <c r="H30" s="37"/>
      <c r="I30" s="37">
        <f>SUM(I31:I38)</f>
        <v>2179.6499999999996</v>
      </c>
      <c r="J30" s="37"/>
      <c r="K30" s="37">
        <f>SUM(K31:K38)</f>
        <v>2148.3700000000003</v>
      </c>
      <c r="L30" s="37"/>
      <c r="M30" s="114">
        <f t="shared" si="12"/>
        <v>10404.5</v>
      </c>
      <c r="N30" s="120">
        <f>+'DETALLE ENERO A JULIO 2023'!Q30</f>
        <v>17682.66</v>
      </c>
      <c r="O30" s="116">
        <f t="shared" si="11"/>
        <v>28087.16</v>
      </c>
    </row>
    <row r="31" spans="1:19" x14ac:dyDescent="0.25">
      <c r="A31" s="16" t="s">
        <v>564</v>
      </c>
      <c r="B31" s="30" t="s">
        <v>1957</v>
      </c>
      <c r="C31" s="38">
        <v>580.54999999999995</v>
      </c>
      <c r="D31" s="38" t="s">
        <v>1677</v>
      </c>
      <c r="E31" s="38">
        <v>584.15</v>
      </c>
      <c r="F31" s="38" t="s">
        <v>1677</v>
      </c>
      <c r="G31" s="38">
        <v>572.05999999999995</v>
      </c>
      <c r="H31" s="38" t="s">
        <v>1677</v>
      </c>
      <c r="I31" s="38">
        <v>635.45000000000005</v>
      </c>
      <c r="J31" s="38" t="s">
        <v>1677</v>
      </c>
      <c r="K31" s="38">
        <v>628.91</v>
      </c>
      <c r="L31" s="38" t="s">
        <v>1677</v>
      </c>
      <c r="M31" s="39">
        <f t="shared" si="12"/>
        <v>3001.12</v>
      </c>
      <c r="N31" s="120">
        <f>+'DETALLE ENERO A JULIO 2023'!Q31</f>
        <v>3999.99</v>
      </c>
      <c r="O31" s="116">
        <f t="shared" si="11"/>
        <v>7001.11</v>
      </c>
    </row>
    <row r="32" spans="1:19" x14ac:dyDescent="0.25">
      <c r="A32" s="16" t="s">
        <v>565</v>
      </c>
      <c r="B32" s="30" t="s">
        <v>1958</v>
      </c>
      <c r="C32" s="38">
        <v>223.21</v>
      </c>
      <c r="D32" s="38" t="s">
        <v>1677</v>
      </c>
      <c r="E32" s="38">
        <v>219.22</v>
      </c>
      <c r="F32" s="38" t="s">
        <v>1677</v>
      </c>
      <c r="G32" s="38">
        <v>208.91</v>
      </c>
      <c r="H32" s="38" t="s">
        <v>1677</v>
      </c>
      <c r="I32" s="38">
        <v>247.5</v>
      </c>
      <c r="J32" s="38" t="s">
        <v>1677</v>
      </c>
      <c r="K32" s="38">
        <v>233.61</v>
      </c>
      <c r="L32" s="38" t="s">
        <v>1677</v>
      </c>
      <c r="M32" s="39">
        <f t="shared" si="12"/>
        <v>1132.45</v>
      </c>
      <c r="N32" s="120">
        <f>+'DETALLE ENERO A JULIO 2023'!Q32</f>
        <v>2392.37</v>
      </c>
      <c r="O32" s="116">
        <f t="shared" si="11"/>
        <v>3524.8199999999997</v>
      </c>
    </row>
    <row r="33" spans="1:15" x14ac:dyDescent="0.25">
      <c r="A33" s="16" t="s">
        <v>566</v>
      </c>
      <c r="B33" s="30" t="s">
        <v>1959</v>
      </c>
      <c r="C33" s="38">
        <v>412.5</v>
      </c>
      <c r="D33" s="38" t="s">
        <v>1677</v>
      </c>
      <c r="E33" s="38">
        <v>412.5</v>
      </c>
      <c r="F33" s="38" t="s">
        <v>1677</v>
      </c>
      <c r="G33" s="38">
        <v>412.5</v>
      </c>
      <c r="H33" s="38" t="s">
        <v>1677</v>
      </c>
      <c r="I33" s="38">
        <v>412.5</v>
      </c>
      <c r="J33" s="38" t="s">
        <v>1677</v>
      </c>
      <c r="K33" s="38">
        <v>412.5</v>
      </c>
      <c r="L33" s="38" t="s">
        <v>1677</v>
      </c>
      <c r="M33" s="39">
        <f t="shared" si="12"/>
        <v>2062.5</v>
      </c>
      <c r="N33" s="120">
        <f>+'DETALLE ENERO A JULIO 2023'!Q33</f>
        <v>3832.15</v>
      </c>
      <c r="O33" s="116">
        <f t="shared" si="11"/>
        <v>5894.65</v>
      </c>
    </row>
    <row r="34" spans="1:15" x14ac:dyDescent="0.25">
      <c r="A34" s="16" t="s">
        <v>567</v>
      </c>
      <c r="B34" s="30" t="s">
        <v>1960</v>
      </c>
      <c r="C34" s="38">
        <v>187.5</v>
      </c>
      <c r="D34" s="38" t="s">
        <v>1677</v>
      </c>
      <c r="E34" s="38">
        <v>187.5</v>
      </c>
      <c r="F34" s="38" t="s">
        <v>1677</v>
      </c>
      <c r="G34" s="38">
        <v>187.5</v>
      </c>
      <c r="H34" s="38" t="s">
        <v>1677</v>
      </c>
      <c r="I34" s="38">
        <v>187.5</v>
      </c>
      <c r="J34" s="38" t="s">
        <v>1677</v>
      </c>
      <c r="K34" s="38">
        <v>187.5</v>
      </c>
      <c r="L34" s="38" t="s">
        <v>1677</v>
      </c>
      <c r="M34" s="39">
        <f t="shared" si="12"/>
        <v>937.5</v>
      </c>
      <c r="N34" s="120">
        <f>+'DETALLE ENERO A JULIO 2023'!Q34</f>
        <v>2729.92</v>
      </c>
      <c r="O34" s="116">
        <f t="shared" si="11"/>
        <v>3667.42</v>
      </c>
    </row>
    <row r="35" spans="1:15" x14ac:dyDescent="0.25">
      <c r="A35" s="16" t="s">
        <v>568</v>
      </c>
      <c r="B35" s="30" t="s">
        <v>1961</v>
      </c>
      <c r="C35" s="38">
        <v>383.05</v>
      </c>
      <c r="D35" s="38" t="s">
        <v>1677</v>
      </c>
      <c r="E35" s="38">
        <v>386.04</v>
      </c>
      <c r="F35" s="38" t="s">
        <v>1677</v>
      </c>
      <c r="G35" s="38">
        <v>377.34</v>
      </c>
      <c r="H35" s="38" t="s">
        <v>1677</v>
      </c>
      <c r="I35" s="38">
        <v>419.25</v>
      </c>
      <c r="J35" s="38" t="s">
        <v>1677</v>
      </c>
      <c r="K35" s="38">
        <v>419.19</v>
      </c>
      <c r="L35" s="38" t="s">
        <v>1677</v>
      </c>
      <c r="M35" s="39">
        <f t="shared" si="12"/>
        <v>1984.8700000000001</v>
      </c>
      <c r="N35" s="120">
        <f>+'DETALLE ENERO A JULIO 2023'!Q35</f>
        <v>2616.65</v>
      </c>
      <c r="O35" s="116">
        <f t="shared" si="11"/>
        <v>4601.5200000000004</v>
      </c>
    </row>
    <row r="36" spans="1:15" x14ac:dyDescent="0.25">
      <c r="A36" s="16" t="s">
        <v>569</v>
      </c>
      <c r="B36" s="30" t="s">
        <v>1962</v>
      </c>
      <c r="C36" s="38">
        <v>155.41999999999999</v>
      </c>
      <c r="D36" s="38" t="s">
        <v>1677</v>
      </c>
      <c r="E36" s="38">
        <v>152.9</v>
      </c>
      <c r="F36" s="38" t="s">
        <v>1677</v>
      </c>
      <c r="G36" s="38">
        <v>147.06</v>
      </c>
      <c r="H36" s="38" t="s">
        <v>1677</v>
      </c>
      <c r="I36" s="38">
        <v>171.5</v>
      </c>
      <c r="J36" s="38" t="s">
        <v>1677</v>
      </c>
      <c r="K36" s="38">
        <v>163.16</v>
      </c>
      <c r="L36" s="38" t="s">
        <v>1677</v>
      </c>
      <c r="M36" s="39">
        <f t="shared" si="12"/>
        <v>790.04</v>
      </c>
      <c r="N36" s="120">
        <f>+'DETALLE ENERO A JULIO 2023'!Q36</f>
        <v>1314.72</v>
      </c>
      <c r="O36" s="116">
        <f t="shared" si="11"/>
        <v>2104.7600000000002</v>
      </c>
    </row>
    <row r="37" spans="1:15" x14ac:dyDescent="0.25">
      <c r="A37" s="16" t="s">
        <v>570</v>
      </c>
      <c r="B37" s="30" t="s">
        <v>1963</v>
      </c>
      <c r="C37" s="38">
        <v>69.67</v>
      </c>
      <c r="D37" s="38" t="s">
        <v>1677</v>
      </c>
      <c r="E37" s="38">
        <v>70.11</v>
      </c>
      <c r="F37" s="38" t="s">
        <v>1677</v>
      </c>
      <c r="G37" s="38">
        <v>68.63</v>
      </c>
      <c r="H37" s="38" t="s">
        <v>1677</v>
      </c>
      <c r="I37" s="38">
        <v>76.25</v>
      </c>
      <c r="J37" s="38" t="s">
        <v>1677</v>
      </c>
      <c r="K37" s="38">
        <v>75.47</v>
      </c>
      <c r="L37" s="38" t="s">
        <v>1677</v>
      </c>
      <c r="M37" s="39">
        <f t="shared" si="12"/>
        <v>360.13</v>
      </c>
      <c r="N37" s="120">
        <f>+'DETALLE ENERO A JULIO 2023'!Q37</f>
        <v>527.41000000000008</v>
      </c>
      <c r="O37" s="116">
        <f t="shared" si="11"/>
        <v>887.54000000000008</v>
      </c>
    </row>
    <row r="38" spans="1:15" x14ac:dyDescent="0.25">
      <c r="A38" s="16" t="s">
        <v>571</v>
      </c>
      <c r="B38" s="30" t="s">
        <v>1964</v>
      </c>
      <c r="C38" s="38">
        <v>26.78</v>
      </c>
      <c r="D38" s="38" t="s">
        <v>1677</v>
      </c>
      <c r="E38" s="38">
        <v>26.31</v>
      </c>
      <c r="F38" s="38" t="s">
        <v>1677</v>
      </c>
      <c r="G38" s="38">
        <v>25.07</v>
      </c>
      <c r="H38" s="38" t="s">
        <v>1677</v>
      </c>
      <c r="I38" s="38">
        <v>29.7</v>
      </c>
      <c r="J38" s="38" t="s">
        <v>1677</v>
      </c>
      <c r="K38" s="38">
        <v>28.03</v>
      </c>
      <c r="L38" s="38" t="s">
        <v>1677</v>
      </c>
      <c r="M38" s="39">
        <f t="shared" si="12"/>
        <v>135.88999999999999</v>
      </c>
      <c r="N38" s="120">
        <f>+'DETALLE ENERO A JULIO 2023'!Q38</f>
        <v>269.45</v>
      </c>
      <c r="O38" s="116">
        <f t="shared" si="11"/>
        <v>405.34</v>
      </c>
    </row>
    <row r="39" spans="1:15" x14ac:dyDescent="0.25">
      <c r="A39" s="15" t="s">
        <v>572</v>
      </c>
      <c r="B39" s="32" t="s">
        <v>627</v>
      </c>
      <c r="C39" s="37">
        <f>SUM(C40:C43)</f>
        <v>1878.96</v>
      </c>
      <c r="D39" s="37"/>
      <c r="E39" s="37">
        <f>SUM(E40:E43)</f>
        <v>1936.41</v>
      </c>
      <c r="F39" s="37"/>
      <c r="G39" s="37">
        <f>SUM(G40:G43)</f>
        <v>1825.6499999999999</v>
      </c>
      <c r="H39" s="37"/>
      <c r="I39" s="37">
        <f>SUM(I40:I43)</f>
        <v>2064</v>
      </c>
      <c r="J39" s="37"/>
      <c r="K39" s="37">
        <f>SUM(K40:K43)</f>
        <v>2016.2599999999998</v>
      </c>
      <c r="L39" s="37"/>
      <c r="M39" s="39">
        <f t="shared" si="12"/>
        <v>9721.2799999999988</v>
      </c>
      <c r="N39" s="120">
        <f>+'DETALLE ENERO A JULIO 2023'!Q39</f>
        <v>13675.77</v>
      </c>
      <c r="O39" s="116">
        <f t="shared" si="11"/>
        <v>23397.05</v>
      </c>
    </row>
    <row r="40" spans="1:15" x14ac:dyDescent="0.25">
      <c r="A40" s="16" t="s">
        <v>573</v>
      </c>
      <c r="B40" s="30" t="s">
        <v>1965</v>
      </c>
      <c r="C40" s="38">
        <v>776.81</v>
      </c>
      <c r="D40" s="38" t="s">
        <v>1677</v>
      </c>
      <c r="E40" s="38">
        <v>781.63</v>
      </c>
      <c r="F40" s="38" t="s">
        <v>1677</v>
      </c>
      <c r="G40" s="38">
        <v>765.44</v>
      </c>
      <c r="H40" s="38" t="s">
        <v>1677</v>
      </c>
      <c r="I40" s="38">
        <v>850.23</v>
      </c>
      <c r="J40" s="38" t="s">
        <v>1677</v>
      </c>
      <c r="K40" s="38">
        <v>841.48</v>
      </c>
      <c r="L40" s="38" t="s">
        <v>1677</v>
      </c>
      <c r="M40" s="39">
        <f t="shared" si="12"/>
        <v>4015.59</v>
      </c>
      <c r="N40" s="120">
        <f>+'DETALLE ENERO A JULIO 2023'!Q40</f>
        <v>5352.01</v>
      </c>
      <c r="O40" s="116">
        <f t="shared" si="11"/>
        <v>9367.6</v>
      </c>
    </row>
    <row r="41" spans="1:15" x14ac:dyDescent="0.25">
      <c r="A41" s="16" t="s">
        <v>574</v>
      </c>
      <c r="B41" s="30" t="s">
        <v>1966</v>
      </c>
      <c r="C41" s="38">
        <v>298.67</v>
      </c>
      <c r="D41" s="38" t="s">
        <v>1677</v>
      </c>
      <c r="E41" s="38">
        <v>293.33</v>
      </c>
      <c r="F41" s="38" t="s">
        <v>1677</v>
      </c>
      <c r="G41" s="38">
        <v>279.54000000000002</v>
      </c>
      <c r="H41" s="38" t="s">
        <v>1677</v>
      </c>
      <c r="I41" s="38">
        <v>331.17</v>
      </c>
      <c r="J41" s="38" t="s">
        <v>1677</v>
      </c>
      <c r="K41" s="38">
        <v>312.58999999999997</v>
      </c>
      <c r="L41" s="38" t="s">
        <v>1677</v>
      </c>
      <c r="M41" s="39">
        <f t="shared" si="12"/>
        <v>1515.3</v>
      </c>
      <c r="N41" s="120">
        <f>+'DETALLE ENERO A JULIO 2023'!Q41</f>
        <v>2475.7399999999998</v>
      </c>
      <c r="O41" s="116">
        <f t="shared" si="11"/>
        <v>3991.04</v>
      </c>
    </row>
    <row r="42" spans="1:15" x14ac:dyDescent="0.25">
      <c r="A42" s="16" t="s">
        <v>575</v>
      </c>
      <c r="B42" s="30" t="s">
        <v>1967</v>
      </c>
      <c r="C42" s="38">
        <v>580.35</v>
      </c>
      <c r="D42" s="38" t="s">
        <v>1677</v>
      </c>
      <c r="E42" s="38">
        <v>642.29999999999995</v>
      </c>
      <c r="F42" s="38" t="s">
        <v>1677</v>
      </c>
      <c r="G42" s="38">
        <v>571.83000000000004</v>
      </c>
      <c r="H42" s="38" t="s">
        <v>1677</v>
      </c>
      <c r="I42" s="38">
        <v>635.19000000000005</v>
      </c>
      <c r="J42" s="38" t="s">
        <v>1677</v>
      </c>
      <c r="K42" s="38">
        <v>628.65</v>
      </c>
      <c r="L42" s="38" t="s">
        <v>1677</v>
      </c>
      <c r="M42" s="39">
        <f t="shared" si="12"/>
        <v>3058.32</v>
      </c>
      <c r="N42" s="120">
        <f>+'DETALLE ENERO A JULIO 2023'!Q42</f>
        <v>3998.3999999999996</v>
      </c>
      <c r="O42" s="116">
        <f t="shared" si="11"/>
        <v>7056.7199999999993</v>
      </c>
    </row>
    <row r="43" spans="1:15" x14ac:dyDescent="0.25">
      <c r="A43" s="16" t="s">
        <v>576</v>
      </c>
      <c r="B43" s="30" t="s">
        <v>1968</v>
      </c>
      <c r="C43" s="38">
        <v>223.13</v>
      </c>
      <c r="D43" s="38" t="s">
        <v>1677</v>
      </c>
      <c r="E43" s="38">
        <v>219.15</v>
      </c>
      <c r="F43" s="38" t="s">
        <v>1677</v>
      </c>
      <c r="G43" s="38">
        <v>208.84</v>
      </c>
      <c r="H43" s="38" t="s">
        <v>1677</v>
      </c>
      <c r="I43" s="38">
        <v>247.41</v>
      </c>
      <c r="J43" s="38" t="s">
        <v>1677</v>
      </c>
      <c r="K43" s="38">
        <v>233.54</v>
      </c>
      <c r="L43" s="38" t="s">
        <v>1677</v>
      </c>
      <c r="M43" s="39">
        <f t="shared" si="12"/>
        <v>1132.07</v>
      </c>
      <c r="N43" s="120">
        <f>+'DETALLE ENERO A JULIO 2023'!Q43</f>
        <v>1849.62</v>
      </c>
      <c r="O43" s="116">
        <f t="shared" si="11"/>
        <v>2981.6899999999996</v>
      </c>
    </row>
    <row r="44" spans="1:15" x14ac:dyDescent="0.25">
      <c r="A44" s="15" t="s">
        <v>577</v>
      </c>
      <c r="B44" s="32" t="s">
        <v>628</v>
      </c>
      <c r="C44" s="37">
        <v>0</v>
      </c>
      <c r="D44" s="37"/>
      <c r="E44" s="37">
        <v>0</v>
      </c>
      <c r="F44" s="37"/>
      <c r="G44" s="37">
        <v>0</v>
      </c>
      <c r="H44" s="37"/>
      <c r="I44" s="37">
        <v>0</v>
      </c>
      <c r="J44" s="37"/>
      <c r="K44" s="37">
        <v>0</v>
      </c>
      <c r="L44" s="37"/>
      <c r="M44" s="39">
        <f t="shared" si="12"/>
        <v>0</v>
      </c>
      <c r="N44" s="120">
        <f>+'DETALLE ENERO A JULIO 2023'!Q44</f>
        <v>9.370000000000001</v>
      </c>
      <c r="O44" s="116">
        <f t="shared" si="11"/>
        <v>9.370000000000001</v>
      </c>
    </row>
    <row r="45" spans="1:15" x14ac:dyDescent="0.25">
      <c r="A45" s="15" t="s">
        <v>578</v>
      </c>
      <c r="B45" s="32" t="s">
        <v>549</v>
      </c>
      <c r="C45" s="37">
        <f>SUM(C46:C48)</f>
        <v>0</v>
      </c>
      <c r="D45" s="37"/>
      <c r="E45" s="37">
        <f>SUM(E46:E48)</f>
        <v>0</v>
      </c>
      <c r="F45" s="37"/>
      <c r="G45" s="37">
        <f>SUM(G46:G48)</f>
        <v>0</v>
      </c>
      <c r="H45" s="37"/>
      <c r="I45" s="37">
        <f>SUM(I46:I48)</f>
        <v>0</v>
      </c>
      <c r="J45" s="37"/>
      <c r="K45" s="37">
        <f>SUM(K46:K48)</f>
        <v>0</v>
      </c>
      <c r="L45" s="37"/>
      <c r="M45" s="39">
        <f t="shared" si="12"/>
        <v>0</v>
      </c>
      <c r="N45" s="120">
        <f>+'DETALLE ENERO A JULIO 2023'!Q45</f>
        <v>9.370000000000001</v>
      </c>
      <c r="O45" s="116">
        <f t="shared" si="11"/>
        <v>9.370000000000001</v>
      </c>
    </row>
    <row r="46" spans="1:15" x14ac:dyDescent="0.25">
      <c r="A46" s="16" t="s">
        <v>579</v>
      </c>
      <c r="B46" s="30" t="s">
        <v>529</v>
      </c>
      <c r="C46" s="38">
        <v>0</v>
      </c>
      <c r="D46" s="38"/>
      <c r="E46" s="38">
        <v>0</v>
      </c>
      <c r="F46" s="38"/>
      <c r="G46" s="38">
        <v>0</v>
      </c>
      <c r="H46" s="38"/>
      <c r="I46" s="38">
        <v>0</v>
      </c>
      <c r="J46" s="38"/>
      <c r="K46" s="38">
        <v>0</v>
      </c>
      <c r="L46" s="38"/>
      <c r="M46" s="39">
        <f t="shared" si="12"/>
        <v>0</v>
      </c>
      <c r="N46" s="120">
        <f>+'DETALLE ENERO A JULIO 2023'!Q46</f>
        <v>0.75</v>
      </c>
      <c r="O46" s="116">
        <f t="shared" si="11"/>
        <v>0.75</v>
      </c>
    </row>
    <row r="47" spans="1:15" x14ac:dyDescent="0.25">
      <c r="A47" s="16" t="s">
        <v>580</v>
      </c>
      <c r="B47" s="30" t="s">
        <v>530</v>
      </c>
      <c r="C47" s="38">
        <v>0</v>
      </c>
      <c r="D47" s="38"/>
      <c r="E47" s="38">
        <v>0</v>
      </c>
      <c r="F47" s="38"/>
      <c r="G47" s="38">
        <v>0</v>
      </c>
      <c r="H47" s="38"/>
      <c r="I47" s="38">
        <v>0</v>
      </c>
      <c r="J47" s="38"/>
      <c r="K47" s="38">
        <v>0</v>
      </c>
      <c r="L47" s="38"/>
      <c r="M47" s="39">
        <f t="shared" si="12"/>
        <v>0</v>
      </c>
      <c r="N47" s="120">
        <f>+'DETALLE ENERO A JULIO 2023'!Q47</f>
        <v>3</v>
      </c>
      <c r="O47" s="116">
        <f t="shared" si="11"/>
        <v>3</v>
      </c>
    </row>
    <row r="48" spans="1:15" x14ac:dyDescent="0.25">
      <c r="A48" s="16" t="s">
        <v>581</v>
      </c>
      <c r="B48" s="30" t="s">
        <v>629</v>
      </c>
      <c r="C48" s="38">
        <v>0</v>
      </c>
      <c r="D48" s="38"/>
      <c r="E48" s="38">
        <v>0</v>
      </c>
      <c r="F48" s="38"/>
      <c r="G48" s="38">
        <v>0</v>
      </c>
      <c r="H48" s="38"/>
      <c r="I48" s="38">
        <v>0</v>
      </c>
      <c r="J48" s="38"/>
      <c r="K48" s="38">
        <v>0</v>
      </c>
      <c r="L48" s="38"/>
      <c r="M48" s="39">
        <f t="shared" si="12"/>
        <v>0</v>
      </c>
      <c r="N48" s="120">
        <f>+'DETALLE ENERO A JULIO 2023'!Q48</f>
        <v>5.62</v>
      </c>
      <c r="O48" s="116">
        <f t="shared" si="11"/>
        <v>5.62</v>
      </c>
    </row>
    <row r="49" spans="1:15" x14ac:dyDescent="0.25">
      <c r="A49" s="15" t="s">
        <v>582</v>
      </c>
      <c r="B49" s="32" t="s">
        <v>523</v>
      </c>
      <c r="C49" s="25">
        <f>+C50+C59+C77+C90+C92</f>
        <v>8407.77</v>
      </c>
      <c r="D49" s="37"/>
      <c r="E49" s="25">
        <f>+E50+E59+E77+E90+E92</f>
        <v>9182.07</v>
      </c>
      <c r="F49" s="37"/>
      <c r="G49" s="25">
        <f>+G50+G59+G77+G90+G92</f>
        <v>8488.880000000001</v>
      </c>
      <c r="H49" s="37"/>
      <c r="I49" s="25">
        <f>+I50+I59+I77+I90+I92</f>
        <v>8017.23</v>
      </c>
      <c r="J49" s="37"/>
      <c r="K49" s="25">
        <f>+K50+K59+K77+K90+K92</f>
        <v>7574.5999999999995</v>
      </c>
      <c r="L49" s="37"/>
      <c r="M49" s="25">
        <f>+M50+M59+M77+M90+M92</f>
        <v>41670.549999999996</v>
      </c>
      <c r="N49" s="120">
        <f>+'DETALLE ENERO A JULIO 2023'!Q49</f>
        <v>63211.01</v>
      </c>
      <c r="O49" s="116">
        <f t="shared" si="11"/>
        <v>104881.56</v>
      </c>
    </row>
    <row r="50" spans="1:15" x14ac:dyDescent="0.25">
      <c r="A50" s="15" t="s">
        <v>583</v>
      </c>
      <c r="B50" s="32" t="s">
        <v>630</v>
      </c>
      <c r="C50" s="37">
        <f>SUM(C51:C58)</f>
        <v>78.489999999999995</v>
      </c>
      <c r="D50" s="37"/>
      <c r="E50" s="37">
        <f>SUM(E51:E58)</f>
        <v>203.58999999999997</v>
      </c>
      <c r="F50" s="37"/>
      <c r="G50" s="37">
        <f>SUM(G51:G58)</f>
        <v>151.06</v>
      </c>
      <c r="H50" s="37"/>
      <c r="I50" s="37">
        <f>SUM(I51:I58)</f>
        <v>130</v>
      </c>
      <c r="J50" s="37"/>
      <c r="K50" s="37">
        <f>SUM(K51:K58)</f>
        <v>76.22</v>
      </c>
      <c r="L50" s="37"/>
      <c r="M50" s="39">
        <f t="shared" si="12"/>
        <v>639.36</v>
      </c>
      <c r="N50" s="120">
        <f>+'DETALLE ENERO A JULIO 2023'!Q50</f>
        <v>5036.4700000000012</v>
      </c>
      <c r="O50" s="116">
        <f t="shared" si="11"/>
        <v>5675.8300000000008</v>
      </c>
    </row>
    <row r="51" spans="1:15" x14ac:dyDescent="0.25">
      <c r="A51" s="16" t="s">
        <v>584</v>
      </c>
      <c r="B51" s="30" t="s">
        <v>631</v>
      </c>
      <c r="C51" s="38">
        <v>0</v>
      </c>
      <c r="D51" s="38"/>
      <c r="E51" s="38">
        <v>0</v>
      </c>
      <c r="F51" s="38"/>
      <c r="G51" s="38">
        <v>0</v>
      </c>
      <c r="H51" s="38"/>
      <c r="I51" s="38">
        <v>0</v>
      </c>
      <c r="J51" s="38"/>
      <c r="K51" s="38">
        <v>0</v>
      </c>
      <c r="L51" s="38"/>
      <c r="M51" s="39">
        <f t="shared" si="12"/>
        <v>0</v>
      </c>
      <c r="N51" s="120">
        <f>+'DETALLE ENERO A JULIO 2023'!Q51</f>
        <v>175.9</v>
      </c>
      <c r="O51" s="116">
        <f t="shared" si="11"/>
        <v>175.9</v>
      </c>
    </row>
    <row r="52" spans="1:15" x14ac:dyDescent="0.25">
      <c r="A52" s="16" t="s">
        <v>585</v>
      </c>
      <c r="B52" s="30" t="s">
        <v>632</v>
      </c>
      <c r="C52" s="38">
        <v>0</v>
      </c>
      <c r="D52" s="38"/>
      <c r="E52" s="38">
        <v>0</v>
      </c>
      <c r="F52" s="38"/>
      <c r="G52" s="38">
        <v>0</v>
      </c>
      <c r="H52" s="38"/>
      <c r="I52" s="38">
        <v>0</v>
      </c>
      <c r="J52" s="38"/>
      <c r="K52" s="38">
        <v>0</v>
      </c>
      <c r="L52" s="38"/>
      <c r="M52" s="39">
        <f t="shared" si="12"/>
        <v>0</v>
      </c>
      <c r="N52" s="120">
        <f>+'DETALLE ENERO A JULIO 2023'!Q52</f>
        <v>284</v>
      </c>
      <c r="O52" s="116">
        <f t="shared" si="11"/>
        <v>284</v>
      </c>
    </row>
    <row r="53" spans="1:15" x14ac:dyDescent="0.25">
      <c r="A53" s="16" t="s">
        <v>586</v>
      </c>
      <c r="B53" s="30" t="s">
        <v>634</v>
      </c>
      <c r="C53" s="38">
        <v>0</v>
      </c>
      <c r="D53" s="38"/>
      <c r="E53" s="38">
        <v>0</v>
      </c>
      <c r="F53" s="38"/>
      <c r="G53" s="38">
        <v>0</v>
      </c>
      <c r="H53" s="38"/>
      <c r="I53" s="38">
        <v>0</v>
      </c>
      <c r="J53" s="38"/>
      <c r="K53" s="38">
        <v>0</v>
      </c>
      <c r="L53" s="38"/>
      <c r="M53" s="39">
        <f t="shared" si="12"/>
        <v>0</v>
      </c>
      <c r="N53" s="120">
        <f>+'DETALLE ENERO A JULIO 2023'!Q53</f>
        <v>30</v>
      </c>
      <c r="O53" s="116">
        <f t="shared" si="11"/>
        <v>30</v>
      </c>
    </row>
    <row r="54" spans="1:15" x14ac:dyDescent="0.25">
      <c r="A54" s="16" t="s">
        <v>587</v>
      </c>
      <c r="B54" s="30" t="s">
        <v>633</v>
      </c>
      <c r="C54" s="38">
        <v>0</v>
      </c>
      <c r="D54" s="38"/>
      <c r="E54" s="38">
        <v>0</v>
      </c>
      <c r="F54" s="38"/>
      <c r="G54" s="38">
        <v>0</v>
      </c>
      <c r="H54" s="38"/>
      <c r="I54" s="38">
        <v>0</v>
      </c>
      <c r="J54" s="38"/>
      <c r="K54" s="38">
        <v>0</v>
      </c>
      <c r="L54" s="38"/>
      <c r="M54" s="39">
        <f t="shared" si="12"/>
        <v>0</v>
      </c>
      <c r="N54" s="120">
        <f>+'DETALLE ENERO A JULIO 2023'!Q54</f>
        <v>3.12</v>
      </c>
      <c r="O54" s="116">
        <f t="shared" si="11"/>
        <v>3.12</v>
      </c>
    </row>
    <row r="55" spans="1:15" ht="60" x14ac:dyDescent="0.25">
      <c r="A55" s="16" t="s">
        <v>588</v>
      </c>
      <c r="B55" s="30" t="s">
        <v>589</v>
      </c>
      <c r="C55" s="38">
        <v>3.5</v>
      </c>
      <c r="D55" s="108" t="s">
        <v>1969</v>
      </c>
      <c r="E55" s="38">
        <v>3.5</v>
      </c>
      <c r="F55" s="108" t="s">
        <v>1970</v>
      </c>
      <c r="G55" s="38">
        <v>8.93</v>
      </c>
      <c r="H55" s="108" t="s">
        <v>1971</v>
      </c>
      <c r="I55" s="38">
        <v>0</v>
      </c>
      <c r="J55" s="38"/>
      <c r="K55" s="38">
        <v>5.87</v>
      </c>
      <c r="L55" s="108" t="s">
        <v>1972</v>
      </c>
      <c r="M55" s="39">
        <f t="shared" si="12"/>
        <v>21.8</v>
      </c>
      <c r="N55" s="120">
        <f>+'DETALLE ENERO A JULIO 2023'!Q55</f>
        <v>1347.98</v>
      </c>
      <c r="O55" s="116">
        <f t="shared" si="11"/>
        <v>1369.78</v>
      </c>
    </row>
    <row r="56" spans="1:15" ht="108" x14ac:dyDescent="0.25">
      <c r="A56" s="16" t="s">
        <v>590</v>
      </c>
      <c r="B56" s="30" t="s">
        <v>591</v>
      </c>
      <c r="C56" s="38">
        <v>0</v>
      </c>
      <c r="D56" s="38"/>
      <c r="E56" s="38">
        <v>95.59</v>
      </c>
      <c r="F56" s="77" t="s">
        <v>1973</v>
      </c>
      <c r="G56" s="38">
        <v>0</v>
      </c>
      <c r="H56" s="38"/>
      <c r="I56" s="38">
        <v>0</v>
      </c>
      <c r="J56" s="38"/>
      <c r="K56" s="38">
        <v>0</v>
      </c>
      <c r="L56" s="38"/>
      <c r="M56" s="39">
        <f t="shared" si="12"/>
        <v>95.59</v>
      </c>
      <c r="N56" s="120">
        <f>+'DETALLE ENERO A JULIO 2023'!Q56</f>
        <v>0</v>
      </c>
      <c r="O56" s="116">
        <f t="shared" si="11"/>
        <v>95.59</v>
      </c>
    </row>
    <row r="57" spans="1:15" ht="252" x14ac:dyDescent="0.25">
      <c r="A57" s="16" t="s">
        <v>592</v>
      </c>
      <c r="B57" s="30" t="s">
        <v>593</v>
      </c>
      <c r="C57" s="38">
        <v>74.989999999999995</v>
      </c>
      <c r="D57" s="107" t="s">
        <v>1974</v>
      </c>
      <c r="E57" s="38">
        <v>87.49</v>
      </c>
      <c r="F57" s="107" t="s">
        <v>1975</v>
      </c>
      <c r="G57" s="38">
        <v>102.59</v>
      </c>
      <c r="H57" s="107" t="s">
        <v>1976</v>
      </c>
      <c r="I57" s="38">
        <v>106.96</v>
      </c>
      <c r="J57" s="107" t="s">
        <v>1977</v>
      </c>
      <c r="K57" s="38">
        <v>70.349999999999994</v>
      </c>
      <c r="L57" s="107" t="s">
        <v>1978</v>
      </c>
      <c r="M57" s="39">
        <f t="shared" si="12"/>
        <v>442.38</v>
      </c>
      <c r="N57" s="120">
        <f>+'DETALLE ENERO A JULIO 2023'!Q57</f>
        <v>668.1400000000001</v>
      </c>
      <c r="O57" s="116">
        <f t="shared" si="11"/>
        <v>1110.52</v>
      </c>
    </row>
    <row r="58" spans="1:15" ht="132" x14ac:dyDescent="0.25">
      <c r="A58" s="16" t="s">
        <v>594</v>
      </c>
      <c r="B58" s="30" t="s">
        <v>404</v>
      </c>
      <c r="C58" s="38">
        <v>0</v>
      </c>
      <c r="D58" s="38"/>
      <c r="E58" s="38">
        <v>17.010000000000002</v>
      </c>
      <c r="F58" s="107" t="s">
        <v>1979</v>
      </c>
      <c r="G58" s="38">
        <v>39.54</v>
      </c>
      <c r="H58" s="107" t="s">
        <v>1980</v>
      </c>
      <c r="I58" s="38">
        <v>23.04</v>
      </c>
      <c r="J58" s="107" t="s">
        <v>1981</v>
      </c>
      <c r="K58" s="38">
        <v>0</v>
      </c>
      <c r="L58" s="38"/>
      <c r="M58" s="39">
        <f t="shared" si="12"/>
        <v>79.59</v>
      </c>
      <c r="N58" s="120">
        <f>+'DETALLE ENERO A JULIO 2023'!Q58</f>
        <v>2527.33</v>
      </c>
      <c r="O58" s="116">
        <f t="shared" si="11"/>
        <v>2606.92</v>
      </c>
    </row>
    <row r="59" spans="1:15" x14ac:dyDescent="0.25">
      <c r="A59" s="15" t="s">
        <v>595</v>
      </c>
      <c r="B59" s="32" t="s">
        <v>406</v>
      </c>
      <c r="C59" s="37">
        <f>+C60+C66</f>
        <v>1260.2</v>
      </c>
      <c r="D59" s="37"/>
      <c r="E59" s="37">
        <f>+E60+E66</f>
        <v>2133.38</v>
      </c>
      <c r="F59" s="37"/>
      <c r="G59" s="37">
        <f>+G60+G66</f>
        <v>1353.2</v>
      </c>
      <c r="H59" s="37"/>
      <c r="I59" s="37">
        <f>+I60+I66</f>
        <v>1141.3600000000001</v>
      </c>
      <c r="J59" s="37"/>
      <c r="K59" s="37">
        <f>+K60+K66</f>
        <v>548.45000000000005</v>
      </c>
      <c r="L59" s="37"/>
      <c r="M59" s="39">
        <f t="shared" si="12"/>
        <v>6436.5899999999992</v>
      </c>
      <c r="N59" s="120">
        <f>+'DETALLE ENERO A JULIO 2023'!Q59</f>
        <v>9339.98</v>
      </c>
      <c r="O59" s="116">
        <f t="shared" si="11"/>
        <v>15776.57</v>
      </c>
    </row>
    <row r="60" spans="1:15" x14ac:dyDescent="0.25">
      <c r="A60" s="15" t="s">
        <v>596</v>
      </c>
      <c r="B60" s="32" t="s">
        <v>408</v>
      </c>
      <c r="C60" s="26">
        <f>SUM(C61:C65)</f>
        <v>64.2</v>
      </c>
      <c r="D60" s="37"/>
      <c r="E60" s="26">
        <f>SUM(E61:E65)</f>
        <v>506</v>
      </c>
      <c r="F60" s="37"/>
      <c r="G60" s="26">
        <f>SUM(G61:G65)</f>
        <v>297.70999999999998</v>
      </c>
      <c r="H60" s="37"/>
      <c r="I60" s="26">
        <f>SUM(I61:I65)</f>
        <v>6.77</v>
      </c>
      <c r="J60" s="37"/>
      <c r="K60" s="26">
        <f>SUM(K61:K65)</f>
        <v>0</v>
      </c>
      <c r="L60" s="37"/>
      <c r="M60" s="39">
        <f t="shared" si="12"/>
        <v>874.68000000000006</v>
      </c>
      <c r="N60" s="120">
        <f>+'DETALLE ENERO A JULIO 2023'!Q60</f>
        <v>1367.62</v>
      </c>
      <c r="O60" s="116">
        <f t="shared" si="11"/>
        <v>2242.3000000000002</v>
      </c>
    </row>
    <row r="61" spans="1:15" x14ac:dyDescent="0.25">
      <c r="A61" s="16" t="s">
        <v>597</v>
      </c>
      <c r="B61" s="30" t="s">
        <v>410</v>
      </c>
      <c r="C61" s="38">
        <v>0</v>
      </c>
      <c r="D61" s="38"/>
      <c r="E61" s="38">
        <v>0</v>
      </c>
      <c r="F61" s="38"/>
      <c r="G61" s="38">
        <v>0</v>
      </c>
      <c r="H61" s="38"/>
      <c r="I61" s="38">
        <v>0</v>
      </c>
      <c r="J61" s="38"/>
      <c r="K61" s="38">
        <v>0</v>
      </c>
      <c r="L61" s="38"/>
      <c r="M61" s="39">
        <f t="shared" si="12"/>
        <v>0</v>
      </c>
      <c r="N61" s="120">
        <f>+'DETALLE ENERO A JULIO 2023'!Q61</f>
        <v>55</v>
      </c>
      <c r="O61" s="116">
        <f t="shared" si="11"/>
        <v>55</v>
      </c>
    </row>
    <row r="62" spans="1:15" ht="67.5" x14ac:dyDescent="0.25">
      <c r="A62" s="16" t="s">
        <v>598</v>
      </c>
      <c r="B62" s="30" t="s">
        <v>412</v>
      </c>
      <c r="C62" s="38">
        <v>0</v>
      </c>
      <c r="D62" s="38"/>
      <c r="E62" s="38">
        <v>416</v>
      </c>
      <c r="F62" s="77" t="s">
        <v>1982</v>
      </c>
      <c r="G62" s="38">
        <v>278.20999999999998</v>
      </c>
      <c r="H62" s="107" t="s">
        <v>1983</v>
      </c>
      <c r="I62" s="38">
        <v>0</v>
      </c>
      <c r="J62" s="38"/>
      <c r="K62" s="38">
        <v>0</v>
      </c>
      <c r="L62" s="38"/>
      <c r="M62" s="39">
        <f t="shared" si="12"/>
        <v>694.21</v>
      </c>
      <c r="N62" s="120">
        <f>+'DETALLE ENERO A JULIO 2023'!Q62</f>
        <v>0</v>
      </c>
      <c r="O62" s="116">
        <f t="shared" si="11"/>
        <v>694.21</v>
      </c>
    </row>
    <row r="63" spans="1:15" x14ac:dyDescent="0.25">
      <c r="A63" s="16" t="s">
        <v>599</v>
      </c>
      <c r="B63" s="30" t="s">
        <v>414</v>
      </c>
      <c r="C63" s="38">
        <v>0</v>
      </c>
      <c r="D63" s="38"/>
      <c r="E63" s="38">
        <v>0</v>
      </c>
      <c r="F63" s="38"/>
      <c r="G63" s="38">
        <v>0</v>
      </c>
      <c r="H63" s="38"/>
      <c r="I63" s="38">
        <v>0</v>
      </c>
      <c r="J63" s="38"/>
      <c r="K63" s="38">
        <v>0</v>
      </c>
      <c r="L63" s="38"/>
      <c r="M63" s="39">
        <f t="shared" si="12"/>
        <v>0</v>
      </c>
      <c r="N63" s="120">
        <f>+'DETALLE ENERO A JULIO 2023'!Q63</f>
        <v>119</v>
      </c>
      <c r="O63" s="116">
        <f t="shared" si="11"/>
        <v>119</v>
      </c>
    </row>
    <row r="64" spans="1:15" ht="168" x14ac:dyDescent="0.25">
      <c r="A64" s="16" t="s">
        <v>600</v>
      </c>
      <c r="B64" s="30" t="s">
        <v>416</v>
      </c>
      <c r="C64" s="38">
        <v>55.75</v>
      </c>
      <c r="D64" s="107" t="s">
        <v>1984</v>
      </c>
      <c r="E64" s="38">
        <v>20</v>
      </c>
      <c r="F64" s="107" t="s">
        <v>1985</v>
      </c>
      <c r="G64" s="38">
        <v>19.5</v>
      </c>
      <c r="H64" s="107" t="s">
        <v>1986</v>
      </c>
      <c r="I64" s="38">
        <v>6.77</v>
      </c>
      <c r="J64" s="107" t="s">
        <v>1987</v>
      </c>
      <c r="K64" s="38">
        <v>0</v>
      </c>
      <c r="L64" s="38"/>
      <c r="M64" s="39">
        <f t="shared" si="12"/>
        <v>102.02</v>
      </c>
      <c r="N64" s="120">
        <f>+'DETALLE ENERO A JULIO 2023'!Q64</f>
        <v>263.28000000000003</v>
      </c>
      <c r="O64" s="116">
        <f t="shared" si="11"/>
        <v>365.3</v>
      </c>
    </row>
    <row r="65" spans="1:15" ht="72" x14ac:dyDescent="0.25">
      <c r="A65" s="16" t="s">
        <v>601</v>
      </c>
      <c r="B65" s="30" t="s">
        <v>418</v>
      </c>
      <c r="C65" s="38">
        <v>8.4499999999999993</v>
      </c>
      <c r="D65" s="107" t="s">
        <v>1988</v>
      </c>
      <c r="E65" s="38">
        <v>70</v>
      </c>
      <c r="F65" s="107" t="s">
        <v>1989</v>
      </c>
      <c r="G65" s="38">
        <v>0</v>
      </c>
      <c r="H65" s="38"/>
      <c r="I65" s="38">
        <v>0</v>
      </c>
      <c r="J65" s="38"/>
      <c r="K65" s="38">
        <v>0</v>
      </c>
      <c r="L65" s="38"/>
      <c r="M65" s="39">
        <f t="shared" si="12"/>
        <v>78.45</v>
      </c>
      <c r="N65" s="120">
        <f>+'DETALLE ENERO A JULIO 2023'!Q65</f>
        <v>930.34</v>
      </c>
      <c r="O65" s="116">
        <f t="shared" si="11"/>
        <v>1008.7900000000001</v>
      </c>
    </row>
    <row r="66" spans="1:15" x14ac:dyDescent="0.25">
      <c r="A66" s="15" t="s">
        <v>602</v>
      </c>
      <c r="B66" s="32" t="s">
        <v>420</v>
      </c>
      <c r="C66" s="37">
        <f>SUM(C67:C76)</f>
        <v>1196</v>
      </c>
      <c r="D66" s="37"/>
      <c r="E66" s="37">
        <f>SUM(E67:E76)</f>
        <v>1627.38</v>
      </c>
      <c r="F66" s="37"/>
      <c r="G66" s="37">
        <f>SUM(G67:G76)</f>
        <v>1055.49</v>
      </c>
      <c r="H66" s="37"/>
      <c r="I66" s="37">
        <f>SUM(I67:I76)</f>
        <v>1134.5900000000001</v>
      </c>
      <c r="J66" s="37"/>
      <c r="K66" s="37">
        <f>SUM(K67:K76)</f>
        <v>548.45000000000005</v>
      </c>
      <c r="L66" s="37"/>
      <c r="M66" s="39">
        <f t="shared" si="12"/>
        <v>5561.91</v>
      </c>
      <c r="N66" s="120">
        <f>+'DETALLE ENERO A JULIO 2023'!Q66</f>
        <v>7972.36</v>
      </c>
      <c r="O66" s="116">
        <f t="shared" si="11"/>
        <v>13534.27</v>
      </c>
    </row>
    <row r="67" spans="1:15" ht="108" x14ac:dyDescent="0.25">
      <c r="A67" s="16" t="s">
        <v>603</v>
      </c>
      <c r="B67" s="30" t="s">
        <v>422</v>
      </c>
      <c r="C67" s="38">
        <v>0</v>
      </c>
      <c r="D67" s="38"/>
      <c r="E67" s="38">
        <v>0</v>
      </c>
      <c r="F67" s="38"/>
      <c r="G67" s="38">
        <v>123.24</v>
      </c>
      <c r="H67" s="107" t="s">
        <v>1990</v>
      </c>
      <c r="I67" s="38">
        <v>0</v>
      </c>
      <c r="J67" s="38"/>
      <c r="K67" s="38">
        <v>0</v>
      </c>
      <c r="L67" s="38"/>
      <c r="M67" s="39">
        <f t="shared" si="12"/>
        <v>123.24</v>
      </c>
      <c r="N67" s="120">
        <f>+'DETALLE ENERO A JULIO 2023'!Q67</f>
        <v>6.77</v>
      </c>
      <c r="O67" s="116">
        <f t="shared" si="11"/>
        <v>130.01</v>
      </c>
    </row>
    <row r="68" spans="1:15" x14ac:dyDescent="0.25">
      <c r="A68" s="16" t="s">
        <v>604</v>
      </c>
      <c r="B68" s="30" t="s">
        <v>424</v>
      </c>
      <c r="C68" s="38">
        <v>0</v>
      </c>
      <c r="D68" s="38"/>
      <c r="E68" s="38">
        <v>0</v>
      </c>
      <c r="F68" s="38"/>
      <c r="G68" s="38">
        <v>0</v>
      </c>
      <c r="H68" s="38"/>
      <c r="I68" s="38">
        <v>0</v>
      </c>
      <c r="J68" s="38"/>
      <c r="K68" s="38">
        <v>0</v>
      </c>
      <c r="L68" s="38"/>
      <c r="M68" s="39">
        <f t="shared" si="12"/>
        <v>0</v>
      </c>
      <c r="N68" s="120">
        <f>+'DETALLE ENERO A JULIO 2023'!Q68</f>
        <v>689</v>
      </c>
      <c r="O68" s="116">
        <f t="shared" si="11"/>
        <v>689</v>
      </c>
    </row>
    <row r="69" spans="1:15" ht="132" x14ac:dyDescent="0.25">
      <c r="A69" s="16" t="s">
        <v>605</v>
      </c>
      <c r="B69" s="30" t="s">
        <v>426</v>
      </c>
      <c r="C69" s="38">
        <v>50</v>
      </c>
      <c r="D69" s="107" t="s">
        <v>1991</v>
      </c>
      <c r="E69" s="38">
        <v>218.48</v>
      </c>
      <c r="F69" s="107" t="s">
        <v>1992</v>
      </c>
      <c r="G69" s="38">
        <v>197</v>
      </c>
      <c r="H69" s="107" t="s">
        <v>1993</v>
      </c>
      <c r="I69" s="38">
        <v>18.59</v>
      </c>
      <c r="J69" s="107" t="s">
        <v>1994</v>
      </c>
      <c r="K69" s="38">
        <v>2.4500000000000002</v>
      </c>
      <c r="L69" s="107" t="s">
        <v>1995</v>
      </c>
      <c r="M69" s="39">
        <f t="shared" si="12"/>
        <v>486.52</v>
      </c>
      <c r="N69" s="120">
        <f>+'DETALLE ENERO A JULIO 2023'!Q69</f>
        <v>453.71</v>
      </c>
      <c r="O69" s="116">
        <f t="shared" si="11"/>
        <v>940.23</v>
      </c>
    </row>
    <row r="70" spans="1:15" ht="132" x14ac:dyDescent="0.25">
      <c r="A70" s="16" t="s">
        <v>606</v>
      </c>
      <c r="B70" s="30" t="s">
        <v>428</v>
      </c>
      <c r="C70" s="38">
        <v>1146</v>
      </c>
      <c r="D70" s="107" t="s">
        <v>1996</v>
      </c>
      <c r="E70" s="38">
        <v>1146</v>
      </c>
      <c r="F70" s="107" t="s">
        <v>1997</v>
      </c>
      <c r="G70" s="38">
        <v>646</v>
      </c>
      <c r="H70" s="107" t="s">
        <v>1998</v>
      </c>
      <c r="I70" s="38">
        <v>646</v>
      </c>
      <c r="J70" s="107" t="s">
        <v>1999</v>
      </c>
      <c r="K70" s="38">
        <v>546</v>
      </c>
      <c r="L70" s="107" t="s">
        <v>2000</v>
      </c>
      <c r="M70" s="39">
        <f t="shared" si="12"/>
        <v>4130</v>
      </c>
      <c r="N70" s="120">
        <f>+'DETALLE ENERO A JULIO 2023'!Q70</f>
        <v>5586.17</v>
      </c>
      <c r="O70" s="116">
        <f t="shared" si="11"/>
        <v>9716.17</v>
      </c>
    </row>
    <row r="71" spans="1:15" ht="72" x14ac:dyDescent="0.25">
      <c r="A71" s="16" t="s">
        <v>607</v>
      </c>
      <c r="B71" s="30" t="s">
        <v>430</v>
      </c>
      <c r="C71" s="38">
        <v>0</v>
      </c>
      <c r="D71" s="38"/>
      <c r="E71" s="38">
        <v>60</v>
      </c>
      <c r="F71" s="107" t="s">
        <v>2001</v>
      </c>
      <c r="G71" s="38">
        <v>0</v>
      </c>
      <c r="H71" s="38"/>
      <c r="I71" s="38">
        <v>0</v>
      </c>
      <c r="J71" s="38"/>
      <c r="K71" s="38">
        <v>0</v>
      </c>
      <c r="L71" s="38"/>
      <c r="M71" s="39">
        <f t="shared" si="12"/>
        <v>60</v>
      </c>
      <c r="N71" s="120">
        <f>+'DETALLE ENERO A JULIO 2023'!Q71</f>
        <v>112</v>
      </c>
      <c r="O71" s="116">
        <f t="shared" si="11"/>
        <v>172</v>
      </c>
    </row>
    <row r="72" spans="1:15" x14ac:dyDescent="0.25">
      <c r="A72" s="16" t="s">
        <v>608</v>
      </c>
      <c r="B72" s="30" t="s">
        <v>432</v>
      </c>
      <c r="C72" s="38">
        <v>0</v>
      </c>
      <c r="D72" s="38"/>
      <c r="E72" s="38">
        <v>0</v>
      </c>
      <c r="F72" s="38"/>
      <c r="G72" s="38">
        <v>0</v>
      </c>
      <c r="H72" s="38"/>
      <c r="I72" s="38">
        <v>0</v>
      </c>
      <c r="J72" s="38"/>
      <c r="K72" s="38">
        <v>0</v>
      </c>
      <c r="L72" s="38"/>
      <c r="M72" s="39">
        <f t="shared" si="12"/>
        <v>0</v>
      </c>
      <c r="N72" s="120">
        <f>+'DETALLE ENERO A JULIO 2023'!Q72</f>
        <v>732.77</v>
      </c>
      <c r="O72" s="116">
        <f t="shared" si="11"/>
        <v>732.77</v>
      </c>
    </row>
    <row r="73" spans="1:15" ht="60" x14ac:dyDescent="0.25">
      <c r="A73" s="16" t="s">
        <v>609</v>
      </c>
      <c r="B73" s="30" t="s">
        <v>434</v>
      </c>
      <c r="C73" s="38">
        <v>0</v>
      </c>
      <c r="D73" s="38"/>
      <c r="E73" s="38">
        <v>0</v>
      </c>
      <c r="F73" s="38"/>
      <c r="G73" s="38">
        <v>0</v>
      </c>
      <c r="H73" s="38"/>
      <c r="I73" s="38">
        <v>470</v>
      </c>
      <c r="J73" s="107" t="s">
        <v>2002</v>
      </c>
      <c r="K73" s="38">
        <v>0</v>
      </c>
      <c r="L73" s="38"/>
      <c r="M73" s="39">
        <f t="shared" si="12"/>
        <v>470</v>
      </c>
      <c r="N73" s="120">
        <f>+'DETALLE ENERO A JULIO 2023'!Q73</f>
        <v>144.85</v>
      </c>
      <c r="O73" s="116">
        <f t="shared" si="11"/>
        <v>614.85</v>
      </c>
    </row>
    <row r="74" spans="1:15" ht="84" x14ac:dyDescent="0.25">
      <c r="A74" s="16" t="s">
        <v>610</v>
      </c>
      <c r="B74" s="30" t="s">
        <v>436</v>
      </c>
      <c r="C74" s="38">
        <v>0</v>
      </c>
      <c r="D74" s="38"/>
      <c r="E74" s="38">
        <v>202.9</v>
      </c>
      <c r="F74" s="77" t="s">
        <v>2003</v>
      </c>
      <c r="G74" s="38">
        <v>89.25</v>
      </c>
      <c r="H74" s="108" t="s">
        <v>2004</v>
      </c>
      <c r="I74" s="38">
        <v>0</v>
      </c>
      <c r="J74" s="38"/>
      <c r="K74" s="38">
        <v>0</v>
      </c>
      <c r="L74" s="38"/>
      <c r="M74" s="39">
        <f t="shared" si="12"/>
        <v>292.14999999999998</v>
      </c>
      <c r="N74" s="120">
        <f>+'DETALLE ENERO A JULIO 2023'!Q74</f>
        <v>83.1</v>
      </c>
      <c r="O74" s="116">
        <f t="shared" si="11"/>
        <v>375.25</v>
      </c>
    </row>
    <row r="75" spans="1:15" x14ac:dyDescent="0.25">
      <c r="A75" s="16" t="s">
        <v>611</v>
      </c>
      <c r="B75" s="30" t="s">
        <v>438</v>
      </c>
      <c r="C75" s="38">
        <v>0</v>
      </c>
      <c r="D75" s="38"/>
      <c r="E75" s="38">
        <v>0</v>
      </c>
      <c r="F75" s="38"/>
      <c r="G75" s="38">
        <v>0</v>
      </c>
      <c r="H75" s="38"/>
      <c r="I75" s="38">
        <v>0</v>
      </c>
      <c r="J75" s="38"/>
      <c r="K75" s="38">
        <v>0</v>
      </c>
      <c r="L75" s="38"/>
      <c r="M75" s="39">
        <f t="shared" si="12"/>
        <v>0</v>
      </c>
      <c r="N75" s="120">
        <f>+'DETALLE ENERO A JULIO 2023'!Q75</f>
        <v>130</v>
      </c>
      <c r="O75" s="116">
        <f t="shared" si="11"/>
        <v>130</v>
      </c>
    </row>
    <row r="76" spans="1:15" x14ac:dyDescent="0.25">
      <c r="A76" s="16" t="s">
        <v>612</v>
      </c>
      <c r="B76" s="30" t="s">
        <v>440</v>
      </c>
      <c r="C76" s="38">
        <v>0</v>
      </c>
      <c r="D76" s="38"/>
      <c r="E76" s="38">
        <v>0</v>
      </c>
      <c r="F76" s="38"/>
      <c r="G76" s="38">
        <v>0</v>
      </c>
      <c r="H76" s="38"/>
      <c r="I76" s="38">
        <v>0</v>
      </c>
      <c r="J76" s="38"/>
      <c r="K76" s="38">
        <v>0</v>
      </c>
      <c r="L76" s="38"/>
      <c r="M76" s="39">
        <f t="shared" si="12"/>
        <v>0</v>
      </c>
      <c r="N76" s="120">
        <f>+'DETALLE ENERO A JULIO 2023'!Q76</f>
        <v>33.99</v>
      </c>
      <c r="O76" s="116">
        <f t="shared" si="11"/>
        <v>33.99</v>
      </c>
    </row>
    <row r="77" spans="1:15" x14ac:dyDescent="0.25">
      <c r="A77" s="15" t="s">
        <v>613</v>
      </c>
      <c r="B77" s="32" t="s">
        <v>442</v>
      </c>
      <c r="C77" s="37">
        <f>SUM(C78:C89)</f>
        <v>1864.3799999999999</v>
      </c>
      <c r="D77" s="37"/>
      <c r="E77" s="37">
        <f>SUM(E78:E89)</f>
        <v>1811.62</v>
      </c>
      <c r="F77" s="37"/>
      <c r="G77" s="37">
        <f>SUM(G78:G89)</f>
        <v>1888.3200000000002</v>
      </c>
      <c r="H77" s="37"/>
      <c r="I77" s="37">
        <f>SUM(I78:I89)</f>
        <v>1746.17</v>
      </c>
      <c r="J77" s="37"/>
      <c r="K77" s="37">
        <f>SUM(K78:K89)</f>
        <v>1805.11</v>
      </c>
      <c r="L77" s="37"/>
      <c r="M77" s="39">
        <f t="shared" si="12"/>
        <v>9115.6</v>
      </c>
      <c r="N77" s="120">
        <f>+'DETALLE ENERO A JULIO 2023'!Q77</f>
        <v>11441.39</v>
      </c>
      <c r="O77" s="116">
        <f t="shared" si="11"/>
        <v>20556.989999999998</v>
      </c>
    </row>
    <row r="78" spans="1:15" ht="60" x14ac:dyDescent="0.25">
      <c r="A78" s="16" t="s">
        <v>614</v>
      </c>
      <c r="B78" s="30" t="s">
        <v>444</v>
      </c>
      <c r="C78" s="38">
        <v>285.81</v>
      </c>
      <c r="D78" s="107" t="s">
        <v>2005</v>
      </c>
      <c r="E78" s="38">
        <v>256.06</v>
      </c>
      <c r="F78" s="107" t="s">
        <v>2006</v>
      </c>
      <c r="G78" s="38">
        <v>267.93</v>
      </c>
      <c r="H78" s="107" t="s">
        <v>2007</v>
      </c>
      <c r="I78" s="38">
        <v>287.88</v>
      </c>
      <c r="J78" s="107" t="s">
        <v>2008</v>
      </c>
      <c r="K78" s="38">
        <v>272.11</v>
      </c>
      <c r="L78" s="107" t="s">
        <v>2009</v>
      </c>
      <c r="M78" s="39">
        <f t="shared" si="12"/>
        <v>1369.79</v>
      </c>
      <c r="N78" s="120">
        <f>+'DETALLE ENERO A JULIO 2023'!Q78</f>
        <v>2112.15</v>
      </c>
      <c r="O78" s="116">
        <f t="shared" si="11"/>
        <v>3481.94</v>
      </c>
    </row>
    <row r="79" spans="1:15" ht="60" x14ac:dyDescent="0.25">
      <c r="A79" s="16" t="s">
        <v>615</v>
      </c>
      <c r="B79" s="30" t="s">
        <v>446</v>
      </c>
      <c r="C79" s="38">
        <v>368.12</v>
      </c>
      <c r="D79" s="107" t="s">
        <v>2010</v>
      </c>
      <c r="E79" s="38">
        <v>365.03</v>
      </c>
      <c r="F79" s="107" t="s">
        <v>2011</v>
      </c>
      <c r="G79" s="38">
        <v>365.08</v>
      </c>
      <c r="H79" s="107" t="s">
        <v>2012</v>
      </c>
      <c r="I79" s="38">
        <v>303.89</v>
      </c>
      <c r="J79" s="107" t="s">
        <v>2013</v>
      </c>
      <c r="K79" s="38">
        <v>347.69</v>
      </c>
      <c r="L79" s="107" t="s">
        <v>2014</v>
      </c>
      <c r="M79" s="39">
        <f t="shared" si="12"/>
        <v>1749.81</v>
      </c>
      <c r="N79" s="120">
        <f>+'DETALLE ENERO A JULIO 2023'!Q79</f>
        <v>2252.98</v>
      </c>
      <c r="O79" s="116">
        <f t="shared" si="11"/>
        <v>4002.79</v>
      </c>
    </row>
    <row r="80" spans="1:15" ht="60" x14ac:dyDescent="0.25">
      <c r="A80" s="16" t="s">
        <v>616</v>
      </c>
      <c r="B80" s="30" t="s">
        <v>448</v>
      </c>
      <c r="C80" s="38">
        <v>359.29</v>
      </c>
      <c r="D80" s="107" t="s">
        <v>2015</v>
      </c>
      <c r="E80" s="38">
        <v>314.06</v>
      </c>
      <c r="F80" s="107" t="s">
        <v>2016</v>
      </c>
      <c r="G80" s="38">
        <v>352.3</v>
      </c>
      <c r="H80" s="107" t="s">
        <v>2017</v>
      </c>
      <c r="I80" s="38">
        <v>305.01</v>
      </c>
      <c r="J80" s="107" t="s">
        <v>2018</v>
      </c>
      <c r="K80" s="38">
        <v>349.03</v>
      </c>
      <c r="L80" s="107" t="s">
        <v>2019</v>
      </c>
      <c r="M80" s="39">
        <f t="shared" si="12"/>
        <v>1679.69</v>
      </c>
      <c r="N80" s="120">
        <f>+'DETALLE ENERO A JULIO 2023'!Q80</f>
        <v>2559.37</v>
      </c>
      <c r="O80" s="116">
        <f t="shared" si="11"/>
        <v>4239.0599999999995</v>
      </c>
    </row>
    <row r="81" spans="1:15" ht="60" x14ac:dyDescent="0.25">
      <c r="A81" s="16" t="s">
        <v>617</v>
      </c>
      <c r="B81" s="30" t="s">
        <v>450</v>
      </c>
      <c r="C81" s="38">
        <v>37.270000000000003</v>
      </c>
      <c r="D81" s="107" t="s">
        <v>2020</v>
      </c>
      <c r="E81" s="38">
        <v>58.62</v>
      </c>
      <c r="F81" s="107" t="s">
        <v>2021</v>
      </c>
      <c r="G81" s="38">
        <v>78.09</v>
      </c>
      <c r="H81" s="107" t="s">
        <v>2022</v>
      </c>
      <c r="I81" s="38">
        <v>65.36</v>
      </c>
      <c r="J81" s="107" t="s">
        <v>2023</v>
      </c>
      <c r="K81" s="38">
        <v>59.06</v>
      </c>
      <c r="L81" s="107" t="s">
        <v>2024</v>
      </c>
      <c r="M81" s="39">
        <f t="shared" si="12"/>
        <v>298.40000000000003</v>
      </c>
      <c r="N81" s="120">
        <f>+'DETALLE ENERO A JULIO 2023'!Q81</f>
        <v>156.35</v>
      </c>
      <c r="O81" s="116">
        <f t="shared" si="11"/>
        <v>454.75</v>
      </c>
    </row>
    <row r="82" spans="1:15" ht="72" x14ac:dyDescent="0.25">
      <c r="A82" s="16" t="s">
        <v>618</v>
      </c>
      <c r="B82" s="30" t="s">
        <v>452</v>
      </c>
      <c r="C82" s="38">
        <v>44.35</v>
      </c>
      <c r="D82" s="107" t="s">
        <v>2025</v>
      </c>
      <c r="E82" s="38">
        <v>20.059999999999999</v>
      </c>
      <c r="F82" s="107" t="s">
        <v>2026</v>
      </c>
      <c r="G82" s="38">
        <v>20.22</v>
      </c>
      <c r="H82" s="107" t="s">
        <v>2027</v>
      </c>
      <c r="I82" s="38">
        <v>20</v>
      </c>
      <c r="J82" s="107" t="s">
        <v>2028</v>
      </c>
      <c r="K82" s="38">
        <v>17.11</v>
      </c>
      <c r="L82" s="107" t="s">
        <v>2029</v>
      </c>
      <c r="M82" s="39">
        <f t="shared" si="12"/>
        <v>121.74</v>
      </c>
      <c r="N82" s="120">
        <f>+'DETALLE ENERO A JULIO 2023'!Q82</f>
        <v>102.9</v>
      </c>
      <c r="O82" s="116">
        <f t="shared" si="11"/>
        <v>224.64</v>
      </c>
    </row>
    <row r="83" spans="1:15" ht="60" x14ac:dyDescent="0.25">
      <c r="A83" s="16" t="s">
        <v>619</v>
      </c>
      <c r="B83" s="30" t="s">
        <v>454</v>
      </c>
      <c r="C83" s="38">
        <v>0</v>
      </c>
      <c r="D83" s="38"/>
      <c r="E83" s="38">
        <v>16.52</v>
      </c>
      <c r="F83" s="107" t="s">
        <v>2030</v>
      </c>
      <c r="G83" s="38">
        <v>19.46</v>
      </c>
      <c r="H83" s="107" t="s">
        <v>2031</v>
      </c>
      <c r="I83" s="38">
        <v>19.57</v>
      </c>
      <c r="J83" s="107" t="s">
        <v>2032</v>
      </c>
      <c r="K83" s="38">
        <v>17.010000000000002</v>
      </c>
      <c r="L83" s="107" t="s">
        <v>2033</v>
      </c>
      <c r="M83" s="39">
        <f t="shared" si="12"/>
        <v>72.56</v>
      </c>
      <c r="N83" s="120">
        <f>+'DETALLE ENERO A JULIO 2023'!Q83</f>
        <v>78.36</v>
      </c>
      <c r="O83" s="116">
        <f t="shared" si="11"/>
        <v>150.92000000000002</v>
      </c>
    </row>
    <row r="84" spans="1:15" ht="60" x14ac:dyDescent="0.25">
      <c r="A84" s="16" t="s">
        <v>620</v>
      </c>
      <c r="B84" s="30" t="s">
        <v>456</v>
      </c>
      <c r="C84" s="38">
        <v>19.73</v>
      </c>
      <c r="D84" s="107" t="s">
        <v>2034</v>
      </c>
      <c r="E84" s="38">
        <v>18.25</v>
      </c>
      <c r="F84" s="107" t="s">
        <v>2035</v>
      </c>
      <c r="G84" s="38">
        <v>14.13</v>
      </c>
      <c r="H84" s="107" t="s">
        <v>2036</v>
      </c>
      <c r="I84" s="38">
        <v>15.66</v>
      </c>
      <c r="J84" s="107" t="s">
        <v>2037</v>
      </c>
      <c r="K84" s="38">
        <v>14.23</v>
      </c>
      <c r="L84" s="107" t="s">
        <v>2038</v>
      </c>
      <c r="M84" s="39">
        <f t="shared" si="12"/>
        <v>82.000000000000014</v>
      </c>
      <c r="N84" s="120">
        <f>+'DETALLE ENERO A JULIO 2023'!Q84</f>
        <v>96.88</v>
      </c>
      <c r="O84" s="116">
        <f t="shared" si="11"/>
        <v>178.88</v>
      </c>
    </row>
    <row r="85" spans="1:15" ht="60" x14ac:dyDescent="0.25">
      <c r="A85" s="16" t="s">
        <v>621</v>
      </c>
      <c r="B85" s="30" t="s">
        <v>458</v>
      </c>
      <c r="C85" s="38">
        <v>2.73</v>
      </c>
      <c r="D85" s="107" t="s">
        <v>2039</v>
      </c>
      <c r="E85" s="38">
        <v>2.73</v>
      </c>
      <c r="F85" s="107" t="s">
        <v>2040</v>
      </c>
      <c r="G85" s="38">
        <v>2.73</v>
      </c>
      <c r="H85" s="107" t="s">
        <v>2041</v>
      </c>
      <c r="I85" s="38">
        <v>2.73</v>
      </c>
      <c r="J85" s="107" t="s">
        <v>2042</v>
      </c>
      <c r="K85" s="38">
        <v>2.73</v>
      </c>
      <c r="L85" s="107" t="s">
        <v>2043</v>
      </c>
      <c r="M85" s="39">
        <f t="shared" si="12"/>
        <v>13.65</v>
      </c>
      <c r="N85" s="120">
        <f>+'DETALLE ENERO A JULIO 2023'!Q85</f>
        <v>19.12</v>
      </c>
      <c r="O85" s="116">
        <f t="shared" si="11"/>
        <v>32.770000000000003</v>
      </c>
    </row>
    <row r="86" spans="1:15" ht="60" x14ac:dyDescent="0.25">
      <c r="A86" s="16" t="s">
        <v>622</v>
      </c>
      <c r="B86" s="30" t="s">
        <v>460</v>
      </c>
      <c r="C86" s="38">
        <v>52.59</v>
      </c>
      <c r="D86" s="107" t="s">
        <v>2044</v>
      </c>
      <c r="E86" s="38">
        <v>66.84</v>
      </c>
      <c r="F86" s="107" t="s">
        <v>2045</v>
      </c>
      <c r="G86" s="38">
        <v>92.71</v>
      </c>
      <c r="H86" s="107" t="s">
        <v>2046</v>
      </c>
      <c r="I86" s="38">
        <v>63.07</v>
      </c>
      <c r="J86" s="107" t="s">
        <v>2047</v>
      </c>
      <c r="K86" s="38">
        <v>53.01</v>
      </c>
      <c r="L86" s="107" t="s">
        <v>2048</v>
      </c>
      <c r="M86" s="39">
        <f t="shared" si="12"/>
        <v>328.21999999999997</v>
      </c>
      <c r="N86" s="120">
        <f>+'DETALLE ENERO A JULIO 2023'!Q86</f>
        <v>437.56999999999994</v>
      </c>
      <c r="O86" s="116">
        <f t="shared" si="11"/>
        <v>765.79</v>
      </c>
    </row>
    <row r="87" spans="1:15" ht="60" x14ac:dyDescent="0.25">
      <c r="A87" s="16" t="s">
        <v>461</v>
      </c>
      <c r="B87" s="30" t="s">
        <v>637</v>
      </c>
      <c r="C87" s="38">
        <v>573.95000000000005</v>
      </c>
      <c r="D87" s="107" t="s">
        <v>2049</v>
      </c>
      <c r="E87" s="38">
        <v>570.08000000000004</v>
      </c>
      <c r="F87" s="107" t="s">
        <v>2050</v>
      </c>
      <c r="G87" s="38">
        <v>552.32000000000005</v>
      </c>
      <c r="H87" s="107" t="s">
        <v>2051</v>
      </c>
      <c r="I87" s="38">
        <v>544.19000000000005</v>
      </c>
      <c r="J87" s="107" t="s">
        <v>2052</v>
      </c>
      <c r="K87" s="38">
        <v>554.85</v>
      </c>
      <c r="L87" s="107" t="s">
        <v>2053</v>
      </c>
      <c r="M87" s="39">
        <f t="shared" si="12"/>
        <v>2795.3900000000003</v>
      </c>
      <c r="N87" s="120">
        <f>+'DETALLE ENERO A JULIO 2023'!Q87</f>
        <v>3023.55</v>
      </c>
      <c r="O87" s="116">
        <f t="shared" ref="O87:O146" si="13">+M87+N87</f>
        <v>5818.9400000000005</v>
      </c>
    </row>
    <row r="88" spans="1:15" ht="60" x14ac:dyDescent="0.25">
      <c r="A88" s="16" t="s">
        <v>462</v>
      </c>
      <c r="B88" s="30" t="s">
        <v>638</v>
      </c>
      <c r="C88" s="38">
        <v>24.1</v>
      </c>
      <c r="D88" s="107" t="s">
        <v>2054</v>
      </c>
      <c r="E88" s="38">
        <v>24.1</v>
      </c>
      <c r="F88" s="107" t="s">
        <v>2055</v>
      </c>
      <c r="G88" s="38">
        <v>24.1</v>
      </c>
      <c r="H88" s="107" t="s">
        <v>2056</v>
      </c>
      <c r="I88" s="38">
        <v>24.1</v>
      </c>
      <c r="J88" s="107" t="s">
        <v>2057</v>
      </c>
      <c r="K88" s="38">
        <v>24.1</v>
      </c>
      <c r="L88" s="107" t="s">
        <v>2058</v>
      </c>
      <c r="M88" s="39">
        <f t="shared" ref="M88:M146" si="14">SUM(C88:K88)</f>
        <v>120.5</v>
      </c>
      <c r="N88" s="120">
        <f>+'DETALLE ENERO A JULIO 2023'!Q88</f>
        <v>168.7</v>
      </c>
      <c r="O88" s="116">
        <f t="shared" si="13"/>
        <v>289.2</v>
      </c>
    </row>
    <row r="89" spans="1:15" ht="60" x14ac:dyDescent="0.25">
      <c r="A89" s="16" t="s">
        <v>463</v>
      </c>
      <c r="B89" s="30" t="s">
        <v>639</v>
      </c>
      <c r="C89" s="38">
        <v>96.44</v>
      </c>
      <c r="D89" s="107" t="s">
        <v>2059</v>
      </c>
      <c r="E89" s="38">
        <v>99.27</v>
      </c>
      <c r="F89" s="107" t="s">
        <v>2060</v>
      </c>
      <c r="G89" s="38">
        <v>99.25</v>
      </c>
      <c r="H89" s="107" t="s">
        <v>2061</v>
      </c>
      <c r="I89" s="38">
        <v>94.71</v>
      </c>
      <c r="J89" s="107" t="s">
        <v>2062</v>
      </c>
      <c r="K89" s="38">
        <v>94.18</v>
      </c>
      <c r="L89" s="107" t="s">
        <v>2063</v>
      </c>
      <c r="M89" s="39">
        <f t="shared" si="14"/>
        <v>483.84999999999997</v>
      </c>
      <c r="N89" s="120">
        <f>+'DETALLE ENERO A JULIO 2023'!Q89</f>
        <v>433.46</v>
      </c>
      <c r="O89" s="116">
        <f t="shared" si="13"/>
        <v>917.31</v>
      </c>
    </row>
    <row r="90" spans="1:15" x14ac:dyDescent="0.25">
      <c r="A90" s="19" t="s">
        <v>464</v>
      </c>
      <c r="B90" s="32" t="s">
        <v>640</v>
      </c>
      <c r="C90" s="37">
        <f>+C91</f>
        <v>149.69999999999999</v>
      </c>
      <c r="D90" s="37"/>
      <c r="E90" s="37">
        <f>+E91</f>
        <v>149.69999999999999</v>
      </c>
      <c r="F90" s="37"/>
      <c r="G90" s="37">
        <f>+G91</f>
        <v>149.69999999999999</v>
      </c>
      <c r="H90" s="37"/>
      <c r="I90" s="37">
        <f>+I91</f>
        <v>149.69999999999999</v>
      </c>
      <c r="J90" s="37"/>
      <c r="K90" s="37">
        <f>+K91</f>
        <v>0</v>
      </c>
      <c r="L90" s="37"/>
      <c r="M90" s="39">
        <f t="shared" si="14"/>
        <v>598.79999999999995</v>
      </c>
      <c r="N90" s="120">
        <f>+'DETALLE ENERO A JULIO 2023'!Q90</f>
        <v>1197.6000000000001</v>
      </c>
      <c r="O90" s="116">
        <f t="shared" si="13"/>
        <v>1796.4</v>
      </c>
    </row>
    <row r="91" spans="1:15" ht="48" x14ac:dyDescent="0.25">
      <c r="A91" s="16" t="s">
        <v>465</v>
      </c>
      <c r="B91" s="30" t="s">
        <v>641</v>
      </c>
      <c r="C91" s="38">
        <v>149.69999999999999</v>
      </c>
      <c r="D91" s="107" t="s">
        <v>2064</v>
      </c>
      <c r="E91" s="38">
        <v>149.69999999999999</v>
      </c>
      <c r="F91" s="107" t="s">
        <v>2065</v>
      </c>
      <c r="G91" s="38">
        <v>149.69999999999999</v>
      </c>
      <c r="H91" s="107" t="s">
        <v>2066</v>
      </c>
      <c r="I91" s="38">
        <v>149.69999999999999</v>
      </c>
      <c r="J91" s="107" t="s">
        <v>2067</v>
      </c>
      <c r="K91" s="38">
        <v>0</v>
      </c>
      <c r="L91" s="38"/>
      <c r="M91" s="39">
        <f t="shared" si="14"/>
        <v>598.79999999999995</v>
      </c>
      <c r="N91" s="120">
        <f>+'DETALLE ENERO A JULIO 2023'!Q91</f>
        <v>1197.6000000000001</v>
      </c>
      <c r="O91" s="116">
        <f t="shared" si="13"/>
        <v>1796.4</v>
      </c>
    </row>
    <row r="92" spans="1:15" x14ac:dyDescent="0.25">
      <c r="A92" s="19" t="s">
        <v>466</v>
      </c>
      <c r="B92" s="32" t="s">
        <v>642</v>
      </c>
      <c r="C92" s="37">
        <f>SUM(C93:C98)</f>
        <v>5055</v>
      </c>
      <c r="D92" s="37"/>
      <c r="E92" s="37">
        <f>SUM(E93:E98)</f>
        <v>4883.78</v>
      </c>
      <c r="F92" s="37"/>
      <c r="G92" s="37">
        <f>SUM(G93:G98)</f>
        <v>4946.6000000000004</v>
      </c>
      <c r="H92" s="37"/>
      <c r="I92" s="37">
        <f>SUM(I93:I98)</f>
        <v>4850</v>
      </c>
      <c r="J92" s="37"/>
      <c r="K92" s="37">
        <f>SUM(K93:K98)</f>
        <v>5144.82</v>
      </c>
      <c r="L92" s="37"/>
      <c r="M92" s="39">
        <f t="shared" si="14"/>
        <v>24880.199999999997</v>
      </c>
      <c r="N92" s="120">
        <f>+'DETALLE ENERO A JULIO 2023'!Q92</f>
        <v>36195.57</v>
      </c>
      <c r="O92" s="116">
        <f t="shared" si="13"/>
        <v>61075.77</v>
      </c>
    </row>
    <row r="93" spans="1:15" ht="48" x14ac:dyDescent="0.25">
      <c r="A93" s="16" t="s">
        <v>467</v>
      </c>
      <c r="B93" s="30" t="s">
        <v>643</v>
      </c>
      <c r="C93" s="38">
        <v>2200</v>
      </c>
      <c r="D93" s="107" t="s">
        <v>2072</v>
      </c>
      <c r="E93" s="38">
        <v>2200</v>
      </c>
      <c r="F93" s="107" t="s">
        <v>2072</v>
      </c>
      <c r="G93" s="38">
        <v>2296.6</v>
      </c>
      <c r="H93" s="107" t="s">
        <v>2072</v>
      </c>
      <c r="I93" s="38">
        <v>2200</v>
      </c>
      <c r="J93" s="107" t="s">
        <v>2072</v>
      </c>
      <c r="K93" s="38">
        <v>2700</v>
      </c>
      <c r="L93" s="107" t="s">
        <v>2072</v>
      </c>
      <c r="M93" s="39">
        <f t="shared" si="14"/>
        <v>11596.6</v>
      </c>
      <c r="N93" s="120">
        <f>+'DETALLE ENERO A JULIO 2023'!Q93</f>
        <v>14795</v>
      </c>
      <c r="O93" s="116">
        <f t="shared" si="13"/>
        <v>26391.599999999999</v>
      </c>
    </row>
    <row r="94" spans="1:15" ht="156" x14ac:dyDescent="0.25">
      <c r="A94" s="16" t="s">
        <v>468</v>
      </c>
      <c r="B94" s="30" t="s">
        <v>644</v>
      </c>
      <c r="C94" s="38">
        <v>2625</v>
      </c>
      <c r="D94" s="107" t="s">
        <v>2068</v>
      </c>
      <c r="E94" s="38">
        <v>2575</v>
      </c>
      <c r="F94" s="107" t="s">
        <v>2069</v>
      </c>
      <c r="G94" s="38">
        <v>2650</v>
      </c>
      <c r="H94" s="107" t="s">
        <v>2070</v>
      </c>
      <c r="I94" s="38">
        <v>2650</v>
      </c>
      <c r="J94" s="107" t="s">
        <v>2071</v>
      </c>
      <c r="K94" s="38">
        <v>2444.8200000000002</v>
      </c>
      <c r="L94" s="107" t="s">
        <v>2073</v>
      </c>
      <c r="M94" s="39">
        <f t="shared" si="14"/>
        <v>12944.82</v>
      </c>
      <c r="N94" s="120">
        <f>+'DETALLE ENERO A JULIO 2023'!Q94</f>
        <v>20814</v>
      </c>
      <c r="O94" s="116">
        <f t="shared" si="13"/>
        <v>33758.82</v>
      </c>
    </row>
    <row r="95" spans="1:15" ht="81" x14ac:dyDescent="0.25">
      <c r="A95" s="16" t="s">
        <v>469</v>
      </c>
      <c r="B95" s="30" t="s">
        <v>645</v>
      </c>
      <c r="C95" s="38">
        <v>0</v>
      </c>
      <c r="D95" s="38"/>
      <c r="E95" s="38">
        <v>30</v>
      </c>
      <c r="F95" s="77" t="s">
        <v>2074</v>
      </c>
      <c r="G95" s="38">
        <v>0</v>
      </c>
      <c r="H95" s="38"/>
      <c r="I95" s="38">
        <v>0</v>
      </c>
      <c r="J95" s="38"/>
      <c r="K95" s="38">
        <v>0</v>
      </c>
      <c r="L95" s="38"/>
      <c r="M95" s="39">
        <f t="shared" si="14"/>
        <v>30</v>
      </c>
      <c r="N95" s="120">
        <f>+'DETALLE ENERO A JULIO 2023'!Q95</f>
        <v>0</v>
      </c>
      <c r="O95" s="116">
        <f t="shared" si="13"/>
        <v>30</v>
      </c>
    </row>
    <row r="96" spans="1:15" x14ac:dyDescent="0.25">
      <c r="A96" s="16" t="s">
        <v>470</v>
      </c>
      <c r="B96" s="30" t="s">
        <v>646</v>
      </c>
      <c r="C96" s="38">
        <v>0</v>
      </c>
      <c r="D96" s="38"/>
      <c r="E96" s="38">
        <v>0</v>
      </c>
      <c r="F96" s="38"/>
      <c r="G96" s="38">
        <v>0</v>
      </c>
      <c r="H96" s="38"/>
      <c r="I96" s="38">
        <v>0</v>
      </c>
      <c r="J96" s="38"/>
      <c r="K96" s="38">
        <v>0</v>
      </c>
      <c r="L96" s="38"/>
      <c r="M96" s="39">
        <f t="shared" si="14"/>
        <v>0</v>
      </c>
      <c r="N96" s="120">
        <f>+'DETALLE ENERO A JULIO 2023'!Q96</f>
        <v>65</v>
      </c>
      <c r="O96" s="116">
        <f t="shared" si="13"/>
        <v>65</v>
      </c>
    </row>
    <row r="97" spans="1:15" ht="54.75" customHeight="1" x14ac:dyDescent="0.25">
      <c r="A97" s="16" t="s">
        <v>471</v>
      </c>
      <c r="B97" s="30" t="s">
        <v>647</v>
      </c>
      <c r="C97" s="38">
        <v>230</v>
      </c>
      <c r="D97" s="124" t="s">
        <v>2075</v>
      </c>
      <c r="E97" s="38">
        <v>78.78</v>
      </c>
      <c r="F97" s="107" t="s">
        <v>2076</v>
      </c>
      <c r="G97" s="38">
        <v>0</v>
      </c>
      <c r="H97" s="38"/>
      <c r="I97" s="38">
        <v>0</v>
      </c>
      <c r="J97" s="38"/>
      <c r="K97" s="38">
        <v>0</v>
      </c>
      <c r="L97" s="38"/>
      <c r="M97" s="39">
        <f t="shared" si="14"/>
        <v>308.77999999999997</v>
      </c>
      <c r="N97" s="120">
        <f>+'DETALLE ENERO A JULIO 2023'!Q97</f>
        <v>343</v>
      </c>
      <c r="O97" s="116">
        <f t="shared" si="13"/>
        <v>651.78</v>
      </c>
    </row>
    <row r="98" spans="1:15" x14ac:dyDescent="0.25">
      <c r="A98" s="16" t="s">
        <v>472</v>
      </c>
      <c r="B98" s="30" t="s">
        <v>648</v>
      </c>
      <c r="C98" s="38">
        <v>0</v>
      </c>
      <c r="D98" s="38"/>
      <c r="E98" s="38">
        <v>0</v>
      </c>
      <c r="F98" s="38"/>
      <c r="G98" s="38">
        <v>0</v>
      </c>
      <c r="H98" s="38"/>
      <c r="I98" s="38">
        <v>0</v>
      </c>
      <c r="J98" s="38"/>
      <c r="K98" s="38">
        <v>0</v>
      </c>
      <c r="L98" s="38"/>
      <c r="M98" s="39">
        <f t="shared" si="14"/>
        <v>0</v>
      </c>
      <c r="N98" s="120">
        <f>+'DETALLE ENERO A JULIO 2023'!Q98</f>
        <v>178.57</v>
      </c>
      <c r="O98" s="116">
        <f t="shared" si="13"/>
        <v>178.57</v>
      </c>
    </row>
    <row r="99" spans="1:15" x14ac:dyDescent="0.25">
      <c r="A99" s="19" t="s">
        <v>473</v>
      </c>
      <c r="B99" s="32" t="s">
        <v>649</v>
      </c>
      <c r="C99" s="37">
        <f>+C100+C141</f>
        <v>4264.4299999999994</v>
      </c>
      <c r="D99" s="37"/>
      <c r="E99" s="37">
        <f>+E100+E141</f>
        <v>4236.1399999999994</v>
      </c>
      <c r="F99" s="37"/>
      <c r="G99" s="37">
        <f>+G100+G141</f>
        <v>4084.3599999999992</v>
      </c>
      <c r="H99" s="37"/>
      <c r="I99" s="37">
        <f>+I100+I141</f>
        <v>3885.98</v>
      </c>
      <c r="J99" s="37"/>
      <c r="K99" s="37">
        <f>+K100+K141</f>
        <v>12467.720000000001</v>
      </c>
      <c r="L99" s="37"/>
      <c r="M99" s="39"/>
      <c r="N99" s="120">
        <f>+'DETALLE ENERO A JULIO 2023'!Q99</f>
        <v>0</v>
      </c>
      <c r="O99" s="116">
        <f t="shared" si="13"/>
        <v>0</v>
      </c>
    </row>
    <row r="100" spans="1:15" x14ac:dyDescent="0.25">
      <c r="A100" s="19" t="s">
        <v>474</v>
      </c>
      <c r="B100" s="32" t="s">
        <v>650</v>
      </c>
      <c r="C100" s="37">
        <f>+C102+C138</f>
        <v>4204.2699999999995</v>
      </c>
      <c r="D100" s="37"/>
      <c r="E100" s="37">
        <f>+E102+E138</f>
        <v>4209.829999999999</v>
      </c>
      <c r="F100" s="37"/>
      <c r="G100" s="37">
        <f>+G102+G138</f>
        <v>4056.3699999999994</v>
      </c>
      <c r="H100" s="37"/>
      <c r="I100" s="37">
        <f>+I102+I138</f>
        <v>3885.98</v>
      </c>
      <c r="J100" s="37"/>
      <c r="K100" s="37">
        <f>+K102+K138</f>
        <v>6361.1</v>
      </c>
      <c r="L100" s="37"/>
      <c r="M100" s="39"/>
      <c r="N100" s="120">
        <f>+'DETALLE ENERO A JULIO 2023'!Q100</f>
        <v>37604.399999999994</v>
      </c>
      <c r="O100" s="116">
        <f t="shared" si="13"/>
        <v>37604.399999999994</v>
      </c>
    </row>
    <row r="101" spans="1:15" x14ac:dyDescent="0.25">
      <c r="A101" s="19" t="s">
        <v>475</v>
      </c>
      <c r="B101" s="32" t="s">
        <v>651</v>
      </c>
      <c r="C101" s="37">
        <v>0</v>
      </c>
      <c r="D101" s="37"/>
      <c r="E101" s="37">
        <v>0</v>
      </c>
      <c r="F101" s="37"/>
      <c r="G101" s="37">
        <v>0</v>
      </c>
      <c r="H101" s="37"/>
      <c r="I101" s="37">
        <v>0</v>
      </c>
      <c r="J101" s="37"/>
      <c r="K101" s="37">
        <v>0</v>
      </c>
      <c r="L101" s="37"/>
      <c r="M101" s="39">
        <f t="shared" si="14"/>
        <v>0</v>
      </c>
      <c r="N101" s="120">
        <f>+'DETALLE ENERO A JULIO 2023'!Q101</f>
        <v>37153.939999999995</v>
      </c>
      <c r="O101" s="116">
        <f t="shared" si="13"/>
        <v>37153.939999999995</v>
      </c>
    </row>
    <row r="102" spans="1:15" x14ac:dyDescent="0.25">
      <c r="A102" s="19" t="s">
        <v>476</v>
      </c>
      <c r="B102" s="32" t="s">
        <v>652</v>
      </c>
      <c r="C102" s="37">
        <f>+C103+C109+C114+C119+C121+C126+C131</f>
        <v>4196.4399999999996</v>
      </c>
      <c r="D102" s="37"/>
      <c r="E102" s="37">
        <f>+E103+E109+E114+E119+E121+E126+E131</f>
        <v>4200.4699999999993</v>
      </c>
      <c r="F102" s="37"/>
      <c r="G102" s="37">
        <f>+G103+G109+G114+G119+G121+G126+G131</f>
        <v>4049.4699999999993</v>
      </c>
      <c r="H102" s="37"/>
      <c r="I102" s="37">
        <f>+I103+I109+I114+I119+I121+I126+I131</f>
        <v>3879.13</v>
      </c>
      <c r="J102" s="37"/>
      <c r="K102" s="37">
        <f>+K103+K109+K114+K119+K121+K126+K131</f>
        <v>6355.1</v>
      </c>
      <c r="L102" s="37"/>
      <c r="M102" s="39"/>
      <c r="N102" s="120">
        <f>+'DETALLE ENERO A JULIO 2023'!Q102</f>
        <v>931.6</v>
      </c>
      <c r="O102" s="116">
        <f t="shared" si="13"/>
        <v>931.6</v>
      </c>
    </row>
    <row r="103" spans="1:15" x14ac:dyDescent="0.25">
      <c r="A103" s="19" t="s">
        <v>477</v>
      </c>
      <c r="B103" s="32" t="s">
        <v>653</v>
      </c>
      <c r="C103" s="37">
        <f>SUM(C104:C108)</f>
        <v>161.63</v>
      </c>
      <c r="D103" s="37"/>
      <c r="E103" s="37">
        <f>SUM(E104:E108)</f>
        <v>320.16000000000003</v>
      </c>
      <c r="F103" s="37"/>
      <c r="G103" s="37">
        <f>SUM(G104:G108)</f>
        <v>212.95</v>
      </c>
      <c r="H103" s="37"/>
      <c r="I103" s="37">
        <f>SUM(I104:I108)</f>
        <v>243.60000000000002</v>
      </c>
      <c r="J103" s="37"/>
      <c r="K103" s="37">
        <f>SUM(K104:K108)</f>
        <v>174.1</v>
      </c>
      <c r="L103" s="37"/>
      <c r="M103" s="39">
        <f t="shared" si="14"/>
        <v>1112.44</v>
      </c>
      <c r="N103" s="120">
        <f>+'DETALLE ENERO A JULIO 2023'!Q103</f>
        <v>0</v>
      </c>
      <c r="O103" s="116">
        <f t="shared" si="13"/>
        <v>1112.44</v>
      </c>
    </row>
    <row r="104" spans="1:15" ht="60" x14ac:dyDescent="0.25">
      <c r="A104" s="16" t="s">
        <v>478</v>
      </c>
      <c r="B104" s="30" t="s">
        <v>654</v>
      </c>
      <c r="C104" s="38">
        <v>3.13</v>
      </c>
      <c r="D104" s="107" t="s">
        <v>2077</v>
      </c>
      <c r="E104" s="38">
        <v>0</v>
      </c>
      <c r="F104" s="38"/>
      <c r="G104" s="38">
        <v>0</v>
      </c>
      <c r="H104" s="38"/>
      <c r="I104" s="38">
        <v>0</v>
      </c>
      <c r="J104" s="38"/>
      <c r="K104" s="38">
        <v>0</v>
      </c>
      <c r="L104" s="38"/>
      <c r="M104" s="39">
        <f t="shared" si="14"/>
        <v>3.13</v>
      </c>
      <c r="N104" s="120">
        <f>+'DETALLE ENERO A JULIO 2023'!Q104</f>
        <v>240.75000000000003</v>
      </c>
      <c r="O104" s="116">
        <f t="shared" si="13"/>
        <v>243.88000000000002</v>
      </c>
    </row>
    <row r="105" spans="1:15" ht="228" x14ac:dyDescent="0.25">
      <c r="A105" s="16" t="s">
        <v>479</v>
      </c>
      <c r="B105" s="30" t="s">
        <v>655</v>
      </c>
      <c r="C105" s="38">
        <v>13.5</v>
      </c>
      <c r="D105" s="107" t="s">
        <v>2078</v>
      </c>
      <c r="E105" s="38">
        <v>87.9</v>
      </c>
      <c r="F105" s="107" t="s">
        <v>2079</v>
      </c>
      <c r="G105" s="38">
        <v>25.5</v>
      </c>
      <c r="H105" s="107" t="s">
        <v>2080</v>
      </c>
      <c r="I105" s="38">
        <v>44.7</v>
      </c>
      <c r="J105" s="107" t="s">
        <v>2081</v>
      </c>
      <c r="K105" s="38">
        <v>30.6</v>
      </c>
      <c r="L105" s="107" t="s">
        <v>2082</v>
      </c>
      <c r="M105" s="39">
        <f t="shared" si="14"/>
        <v>202.20000000000002</v>
      </c>
      <c r="N105" s="120">
        <f>+'DETALLE ENERO A JULIO 2023'!Q105</f>
        <v>287.14999999999998</v>
      </c>
      <c r="O105" s="116">
        <f t="shared" si="13"/>
        <v>489.35</v>
      </c>
    </row>
    <row r="106" spans="1:15" ht="96" x14ac:dyDescent="0.25">
      <c r="A106" s="16" t="s">
        <v>480</v>
      </c>
      <c r="B106" s="30" t="s">
        <v>656</v>
      </c>
      <c r="C106" s="38">
        <v>138</v>
      </c>
      <c r="D106" s="107" t="s">
        <v>2083</v>
      </c>
      <c r="E106" s="38">
        <v>142.80000000000001</v>
      </c>
      <c r="F106" s="107" t="s">
        <v>2084</v>
      </c>
      <c r="G106" s="38">
        <v>187.45</v>
      </c>
      <c r="H106" s="107" t="s">
        <v>2085</v>
      </c>
      <c r="I106" s="38">
        <v>192.9</v>
      </c>
      <c r="J106" s="107" t="s">
        <v>2086</v>
      </c>
      <c r="K106" s="38">
        <v>143.5</v>
      </c>
      <c r="L106" s="107" t="s">
        <v>2087</v>
      </c>
      <c r="M106" s="39">
        <f t="shared" si="14"/>
        <v>804.65</v>
      </c>
      <c r="N106" s="120">
        <f>+'DETALLE ENERO A JULIO 2023'!Q106</f>
        <v>315.46999999999997</v>
      </c>
      <c r="O106" s="116">
        <f t="shared" si="13"/>
        <v>1120.1199999999999</v>
      </c>
    </row>
    <row r="107" spans="1:15" ht="72" x14ac:dyDescent="0.25">
      <c r="A107" s="16" t="s">
        <v>481</v>
      </c>
      <c r="B107" s="30" t="s">
        <v>657</v>
      </c>
      <c r="C107" s="38">
        <v>7</v>
      </c>
      <c r="D107" s="107" t="s">
        <v>2088</v>
      </c>
      <c r="E107" s="38">
        <v>89.46</v>
      </c>
      <c r="F107" s="107" t="s">
        <v>2089</v>
      </c>
      <c r="G107" s="38">
        <v>0</v>
      </c>
      <c r="H107" s="38"/>
      <c r="I107" s="38">
        <v>6</v>
      </c>
      <c r="J107" s="107" t="s">
        <v>2090</v>
      </c>
      <c r="K107" s="38">
        <v>0</v>
      </c>
      <c r="L107" s="38"/>
      <c r="M107" s="39">
        <f t="shared" si="14"/>
        <v>102.46</v>
      </c>
      <c r="N107" s="120">
        <f>+'DETALLE ENERO A JULIO 2023'!Q107</f>
        <v>88.22999999999999</v>
      </c>
      <c r="O107" s="116">
        <f t="shared" si="13"/>
        <v>190.69</v>
      </c>
    </row>
    <row r="108" spans="1:15" x14ac:dyDescent="0.25">
      <c r="A108" s="16" t="s">
        <v>482</v>
      </c>
      <c r="B108" s="30" t="s">
        <v>658</v>
      </c>
      <c r="C108" s="38">
        <v>0</v>
      </c>
      <c r="D108" s="38"/>
      <c r="E108" s="38">
        <v>0</v>
      </c>
      <c r="F108" s="38"/>
      <c r="G108" s="38">
        <v>0</v>
      </c>
      <c r="H108" s="38"/>
      <c r="I108" s="38">
        <v>0</v>
      </c>
      <c r="J108" s="38"/>
      <c r="K108" s="38">
        <v>0</v>
      </c>
      <c r="L108" s="38"/>
      <c r="M108" s="39">
        <f t="shared" si="14"/>
        <v>0</v>
      </c>
      <c r="N108" s="120">
        <f>+'DETALLE ENERO A JULIO 2023'!Q108</f>
        <v>182.37</v>
      </c>
      <c r="O108" s="116">
        <f t="shared" si="13"/>
        <v>182.37</v>
      </c>
    </row>
    <row r="109" spans="1:15" x14ac:dyDescent="0.25">
      <c r="A109" s="19" t="s">
        <v>483</v>
      </c>
      <c r="B109" s="32" t="s">
        <v>659</v>
      </c>
      <c r="C109" s="37">
        <f>SUM(C110:C113)</f>
        <v>115.9</v>
      </c>
      <c r="D109" s="37"/>
      <c r="E109" s="37">
        <f>SUM(E110:E113)</f>
        <v>123.66</v>
      </c>
      <c r="F109" s="37"/>
      <c r="G109" s="37">
        <f>SUM(G110:G113)</f>
        <v>124.92</v>
      </c>
      <c r="H109" s="37"/>
      <c r="I109" s="37">
        <f>SUM(I110:I113)</f>
        <v>0</v>
      </c>
      <c r="J109" s="37"/>
      <c r="K109" s="37">
        <f>SUM(K110:K113)</f>
        <v>49.49</v>
      </c>
      <c r="L109" s="37"/>
      <c r="M109" s="39"/>
      <c r="N109" s="120">
        <f>+'DETALLE ENERO A JULIO 2023'!Q109</f>
        <v>31.25</v>
      </c>
      <c r="O109" s="116">
        <f t="shared" si="13"/>
        <v>31.25</v>
      </c>
    </row>
    <row r="110" spans="1:15" x14ac:dyDescent="0.25">
      <c r="A110" s="16" t="s">
        <v>484</v>
      </c>
      <c r="B110" s="30" t="s">
        <v>660</v>
      </c>
      <c r="C110" s="38">
        <v>0</v>
      </c>
      <c r="D110" s="38"/>
      <c r="E110" s="38">
        <v>0</v>
      </c>
      <c r="F110" s="38"/>
      <c r="G110" s="38">
        <v>0</v>
      </c>
      <c r="H110" s="38"/>
      <c r="I110" s="38">
        <v>0</v>
      </c>
      <c r="J110" s="38"/>
      <c r="K110" s="38">
        <v>0</v>
      </c>
      <c r="L110" s="38"/>
      <c r="M110" s="39">
        <f t="shared" si="14"/>
        <v>0</v>
      </c>
      <c r="N110" s="120">
        <f>+'DETALLE ENERO A JULIO 2023'!Q110</f>
        <v>50</v>
      </c>
      <c r="O110" s="116">
        <f t="shared" si="13"/>
        <v>50</v>
      </c>
    </row>
    <row r="111" spans="1:15" x14ac:dyDescent="0.25">
      <c r="A111" s="16" t="s">
        <v>485</v>
      </c>
      <c r="B111" s="30" t="s">
        <v>661</v>
      </c>
      <c r="C111" s="38">
        <v>0</v>
      </c>
      <c r="D111" s="38"/>
      <c r="E111" s="38">
        <v>0</v>
      </c>
      <c r="F111" s="38"/>
      <c r="G111" s="38">
        <v>0</v>
      </c>
      <c r="H111" s="38"/>
      <c r="I111" s="38">
        <v>0</v>
      </c>
      <c r="J111" s="38"/>
      <c r="K111" s="38">
        <v>0</v>
      </c>
      <c r="L111" s="38"/>
      <c r="M111" s="39">
        <f t="shared" si="14"/>
        <v>0</v>
      </c>
      <c r="N111" s="120">
        <f>+'DETALLE ENERO A JULIO 2023'!Q111</f>
        <v>7.79</v>
      </c>
      <c r="O111" s="116">
        <f t="shared" si="13"/>
        <v>7.79</v>
      </c>
    </row>
    <row r="112" spans="1:15" x14ac:dyDescent="0.25">
      <c r="A112" s="16" t="s">
        <v>486</v>
      </c>
      <c r="B112" s="30" t="s">
        <v>662</v>
      </c>
      <c r="C112" s="38">
        <v>0</v>
      </c>
      <c r="D112" s="38"/>
      <c r="E112" s="38">
        <v>0</v>
      </c>
      <c r="F112" s="38"/>
      <c r="G112" s="38">
        <v>0</v>
      </c>
      <c r="H112" s="38"/>
      <c r="I112" s="38">
        <v>0</v>
      </c>
      <c r="J112" s="38"/>
      <c r="K112" s="38">
        <v>0</v>
      </c>
      <c r="L112" s="38"/>
      <c r="M112" s="39">
        <f t="shared" si="14"/>
        <v>0</v>
      </c>
      <c r="N112" s="120">
        <f>+'DETALLE ENERO A JULIO 2023'!Q112</f>
        <v>93.33</v>
      </c>
      <c r="O112" s="116">
        <f t="shared" si="13"/>
        <v>93.33</v>
      </c>
    </row>
    <row r="113" spans="1:15" ht="216" x14ac:dyDescent="0.25">
      <c r="A113" s="16" t="s">
        <v>487</v>
      </c>
      <c r="B113" s="30" t="s">
        <v>663</v>
      </c>
      <c r="C113" s="38">
        <v>115.9</v>
      </c>
      <c r="D113" s="107" t="s">
        <v>2091</v>
      </c>
      <c r="E113" s="38">
        <v>123.66</v>
      </c>
      <c r="F113" s="107" t="s">
        <v>2092</v>
      </c>
      <c r="G113" s="38">
        <v>124.92</v>
      </c>
      <c r="H113" s="107" t="s">
        <v>2093</v>
      </c>
      <c r="I113" s="38">
        <v>0</v>
      </c>
      <c r="J113" s="38"/>
      <c r="K113" s="38">
        <v>49.49</v>
      </c>
      <c r="L113" s="107" t="s">
        <v>2094</v>
      </c>
      <c r="M113" s="39">
        <f t="shared" si="14"/>
        <v>413.97</v>
      </c>
      <c r="N113" s="120">
        <f>+'DETALLE ENERO A JULIO 2023'!Q113</f>
        <v>1745.2</v>
      </c>
      <c r="O113" s="116">
        <f t="shared" si="13"/>
        <v>2159.17</v>
      </c>
    </row>
    <row r="114" spans="1:15" x14ac:dyDescent="0.25">
      <c r="A114" s="19" t="s">
        <v>488</v>
      </c>
      <c r="B114" s="32" t="s">
        <v>664</v>
      </c>
      <c r="C114" s="37">
        <f>SUM(C115:C118)</f>
        <v>252.36</v>
      </c>
      <c r="D114" s="37"/>
      <c r="E114" s="37">
        <f>SUM(E115:E118)</f>
        <v>253.65</v>
      </c>
      <c r="F114" s="37"/>
      <c r="G114" s="37">
        <f>SUM(G115:G118)</f>
        <v>252.5</v>
      </c>
      <c r="H114" s="37"/>
      <c r="I114" s="37">
        <f>SUM(I115:I118)</f>
        <v>255.18</v>
      </c>
      <c r="J114" s="37"/>
      <c r="K114" s="37">
        <f>SUM(K115:K118)</f>
        <v>253.74</v>
      </c>
      <c r="L114" s="37"/>
      <c r="M114" s="39"/>
      <c r="N114" s="120">
        <f>+'DETALLE ENERO A JULIO 2023'!Q114</f>
        <v>31.86</v>
      </c>
      <c r="O114" s="116">
        <f t="shared" si="13"/>
        <v>31.86</v>
      </c>
    </row>
    <row r="115" spans="1:15" ht="48" x14ac:dyDescent="0.25">
      <c r="A115" s="16" t="s">
        <v>489</v>
      </c>
      <c r="B115" s="30" t="s">
        <v>665</v>
      </c>
      <c r="C115" s="38">
        <v>4.1500000000000004</v>
      </c>
      <c r="D115" s="107" t="s">
        <v>2095</v>
      </c>
      <c r="E115" s="38">
        <v>5.58</v>
      </c>
      <c r="F115" s="107" t="s">
        <v>2096</v>
      </c>
      <c r="G115" s="38">
        <v>4.1500000000000004</v>
      </c>
      <c r="H115" s="107" t="s">
        <v>2097</v>
      </c>
      <c r="I115" s="38">
        <v>5.6</v>
      </c>
      <c r="J115" s="107" t="s">
        <v>2098</v>
      </c>
      <c r="K115" s="38">
        <v>4.17</v>
      </c>
      <c r="L115" s="107" t="s">
        <v>2099</v>
      </c>
      <c r="M115" s="39">
        <f t="shared" si="14"/>
        <v>23.65</v>
      </c>
      <c r="N115" s="120">
        <f>+'DETALLE ENERO A JULIO 2023'!Q115</f>
        <v>496.01000000000005</v>
      </c>
      <c r="O115" s="116">
        <f t="shared" si="13"/>
        <v>519.66000000000008</v>
      </c>
    </row>
    <row r="116" spans="1:15" ht="60" x14ac:dyDescent="0.25">
      <c r="A116" s="16" t="s">
        <v>490</v>
      </c>
      <c r="B116" s="30" t="s">
        <v>666</v>
      </c>
      <c r="C116" s="38">
        <v>58.21</v>
      </c>
      <c r="D116" s="107" t="s">
        <v>2100</v>
      </c>
      <c r="E116" s="38">
        <v>58.07</v>
      </c>
      <c r="F116" s="107" t="s">
        <v>2101</v>
      </c>
      <c r="G116" s="38">
        <v>58.35</v>
      </c>
      <c r="H116" s="107" t="s">
        <v>2102</v>
      </c>
      <c r="I116" s="38">
        <v>59.58</v>
      </c>
      <c r="J116" s="107" t="s">
        <v>2103</v>
      </c>
      <c r="K116" s="38">
        <v>59.57</v>
      </c>
      <c r="L116" s="107" t="s">
        <v>2104</v>
      </c>
      <c r="M116" s="39">
        <f t="shared" si="14"/>
        <v>293.77999999999997</v>
      </c>
      <c r="N116" s="120">
        <f>+'DETALLE ENERO A JULIO 2023'!Q116</f>
        <v>980</v>
      </c>
      <c r="O116" s="116">
        <f t="shared" si="13"/>
        <v>1273.78</v>
      </c>
    </row>
    <row r="117" spans="1:15" ht="60" x14ac:dyDescent="0.25">
      <c r="A117" s="16" t="s">
        <v>491</v>
      </c>
      <c r="B117" s="30" t="s">
        <v>667</v>
      </c>
      <c r="C117" s="38">
        <v>140</v>
      </c>
      <c r="D117" s="107" t="s">
        <v>2105</v>
      </c>
      <c r="E117" s="38">
        <v>140</v>
      </c>
      <c r="F117" s="107" t="s">
        <v>2106</v>
      </c>
      <c r="G117" s="38">
        <v>140</v>
      </c>
      <c r="H117" s="107" t="s">
        <v>2107</v>
      </c>
      <c r="I117" s="38">
        <v>140</v>
      </c>
      <c r="J117" s="107" t="s">
        <v>2108</v>
      </c>
      <c r="K117" s="38">
        <v>140</v>
      </c>
      <c r="L117" s="107" t="s">
        <v>2109</v>
      </c>
      <c r="M117" s="39">
        <f t="shared" si="14"/>
        <v>700</v>
      </c>
      <c r="N117" s="120">
        <f>+'DETALLE ENERO A JULIO 2023'!Q117</f>
        <v>237.32999999999998</v>
      </c>
      <c r="O117" s="116">
        <f t="shared" si="13"/>
        <v>937.32999999999993</v>
      </c>
    </row>
    <row r="118" spans="1:15" ht="60" x14ac:dyDescent="0.25">
      <c r="A118" s="16" t="s">
        <v>492</v>
      </c>
      <c r="B118" s="30" t="s">
        <v>668</v>
      </c>
      <c r="C118" s="38">
        <v>50</v>
      </c>
      <c r="D118" s="107" t="s">
        <v>2110</v>
      </c>
      <c r="E118" s="38">
        <v>50</v>
      </c>
      <c r="F118" s="107" t="s">
        <v>2111</v>
      </c>
      <c r="G118" s="38">
        <v>50</v>
      </c>
      <c r="H118" s="107" t="s">
        <v>2112</v>
      </c>
      <c r="I118" s="38">
        <v>50</v>
      </c>
      <c r="J118" s="107" t="s">
        <v>2113</v>
      </c>
      <c r="K118" s="38">
        <v>50</v>
      </c>
      <c r="L118" s="107" t="s">
        <v>2114</v>
      </c>
      <c r="M118" s="39">
        <f t="shared" si="14"/>
        <v>250</v>
      </c>
      <c r="N118" s="120">
        <f>+'DETALLE ENERO A JULIO 2023'!Q118</f>
        <v>7839.98</v>
      </c>
      <c r="O118" s="116">
        <f t="shared" si="13"/>
        <v>8089.98</v>
      </c>
    </row>
    <row r="119" spans="1:15" x14ac:dyDescent="0.25">
      <c r="A119" s="19" t="s">
        <v>493</v>
      </c>
      <c r="B119" s="32" t="s">
        <v>669</v>
      </c>
      <c r="C119" s="37">
        <f>SUM(C120)</f>
        <v>500</v>
      </c>
      <c r="D119" s="37"/>
      <c r="E119" s="37">
        <f>SUM(E120)</f>
        <v>0</v>
      </c>
      <c r="F119" s="37"/>
      <c r="G119" s="37">
        <f>SUM(G120)</f>
        <v>0</v>
      </c>
      <c r="H119" s="37"/>
      <c r="I119" s="37">
        <f>SUM(I120)</f>
        <v>0</v>
      </c>
      <c r="J119" s="37"/>
      <c r="K119" s="37">
        <f>SUM(K120)</f>
        <v>0</v>
      </c>
      <c r="L119" s="37"/>
      <c r="M119" s="39">
        <f t="shared" si="14"/>
        <v>500</v>
      </c>
      <c r="N119" s="120">
        <f>+'DETALLE ENERO A JULIO 2023'!Q119</f>
        <v>7839.98</v>
      </c>
      <c r="O119" s="116">
        <f t="shared" si="13"/>
        <v>8339.98</v>
      </c>
    </row>
    <row r="120" spans="1:15" ht="84" x14ac:dyDescent="0.25">
      <c r="A120" s="16" t="s">
        <v>494</v>
      </c>
      <c r="B120" s="30" t="s">
        <v>670</v>
      </c>
      <c r="C120" s="38">
        <v>500</v>
      </c>
      <c r="D120" s="107" t="s">
        <v>2115</v>
      </c>
      <c r="E120" s="38">
        <v>0</v>
      </c>
      <c r="F120" s="38"/>
      <c r="G120" s="38">
        <v>0</v>
      </c>
      <c r="H120" s="38"/>
      <c r="I120" s="38">
        <v>0</v>
      </c>
      <c r="J120" s="38"/>
      <c r="K120" s="38">
        <v>0</v>
      </c>
      <c r="L120" s="38"/>
      <c r="M120" s="39">
        <f t="shared" si="14"/>
        <v>500</v>
      </c>
      <c r="N120" s="120">
        <f>+'DETALLE ENERO A JULIO 2023'!Q120</f>
        <v>7143.9299999999994</v>
      </c>
      <c r="O120" s="116">
        <f t="shared" si="13"/>
        <v>7643.9299999999994</v>
      </c>
    </row>
    <row r="121" spans="1:15" x14ac:dyDescent="0.25">
      <c r="A121" s="19" t="s">
        <v>495</v>
      </c>
      <c r="B121" s="32" t="s">
        <v>671</v>
      </c>
      <c r="C121" s="37">
        <f>SUM(C122:C125)</f>
        <v>981.9899999999999</v>
      </c>
      <c r="D121" s="37"/>
      <c r="E121" s="37">
        <f>SUM(E122:E125)</f>
        <v>981.9899999999999</v>
      </c>
      <c r="F121" s="37"/>
      <c r="G121" s="37">
        <f>SUM(G122:G125)</f>
        <v>981.9899999999999</v>
      </c>
      <c r="H121" s="37"/>
      <c r="I121" s="37">
        <f>SUM(I122:I125)</f>
        <v>981.9899999999999</v>
      </c>
      <c r="J121" s="37"/>
      <c r="K121" s="37">
        <f>SUM(K122:K125)</f>
        <v>981.9899999999999</v>
      </c>
      <c r="L121" s="37"/>
      <c r="M121" s="114">
        <f t="shared" si="14"/>
        <v>4909.95</v>
      </c>
      <c r="N121" s="120">
        <f>+'DETALLE ENERO A JULIO 2023'!Q121</f>
        <v>154.98000000000002</v>
      </c>
      <c r="O121" s="116">
        <f t="shared" si="13"/>
        <v>5064.93</v>
      </c>
    </row>
    <row r="122" spans="1:15" x14ac:dyDescent="0.25">
      <c r="A122" s="16" t="s">
        <v>496</v>
      </c>
      <c r="B122" s="30" t="s">
        <v>672</v>
      </c>
      <c r="C122" s="38">
        <v>22.14</v>
      </c>
      <c r="D122" s="86" t="s">
        <v>2116</v>
      </c>
      <c r="E122" s="38">
        <v>22.14</v>
      </c>
      <c r="F122" s="86" t="s">
        <v>2117</v>
      </c>
      <c r="G122" s="38">
        <v>22.14</v>
      </c>
      <c r="H122" s="86" t="s">
        <v>2118</v>
      </c>
      <c r="I122" s="38">
        <v>22.14</v>
      </c>
      <c r="J122" s="86" t="s">
        <v>2119</v>
      </c>
      <c r="K122" s="38">
        <v>22.14</v>
      </c>
      <c r="L122" s="86" t="s">
        <v>2120</v>
      </c>
      <c r="M122" s="39">
        <f t="shared" si="14"/>
        <v>110.7</v>
      </c>
      <c r="N122" s="120">
        <f>+'DETALLE ENERO A JULIO 2023'!Q122</f>
        <v>5926.4800000000005</v>
      </c>
      <c r="O122" s="116">
        <f t="shared" si="13"/>
        <v>6037.18</v>
      </c>
    </row>
    <row r="123" spans="1:15" x14ac:dyDescent="0.25">
      <c r="A123" s="16" t="s">
        <v>497</v>
      </c>
      <c r="B123" s="30" t="s">
        <v>673</v>
      </c>
      <c r="C123" s="38">
        <v>846.64</v>
      </c>
      <c r="D123" s="86" t="s">
        <v>2116</v>
      </c>
      <c r="E123" s="38">
        <v>846.64</v>
      </c>
      <c r="F123" s="86" t="s">
        <v>2117</v>
      </c>
      <c r="G123" s="38">
        <v>846.64</v>
      </c>
      <c r="H123" s="86" t="s">
        <v>2118</v>
      </c>
      <c r="I123" s="38">
        <v>846.64</v>
      </c>
      <c r="J123" s="86" t="s">
        <v>2119</v>
      </c>
      <c r="K123" s="38">
        <v>846.64</v>
      </c>
      <c r="L123" s="86" t="s">
        <v>2120</v>
      </c>
      <c r="M123" s="39">
        <f t="shared" si="14"/>
        <v>4233.2</v>
      </c>
      <c r="N123" s="120">
        <f>+'DETALLE ENERO A JULIO 2023'!Q123</f>
        <v>543.35</v>
      </c>
      <c r="O123" s="116">
        <f t="shared" si="13"/>
        <v>4776.55</v>
      </c>
    </row>
    <row r="124" spans="1:15" x14ac:dyDescent="0.25">
      <c r="A124" s="16" t="s">
        <v>498</v>
      </c>
      <c r="B124" s="30" t="s">
        <v>674</v>
      </c>
      <c r="C124" s="38">
        <v>39.049999999999997</v>
      </c>
      <c r="D124" s="86" t="s">
        <v>2116</v>
      </c>
      <c r="E124" s="38">
        <v>39.049999999999997</v>
      </c>
      <c r="F124" s="86" t="s">
        <v>2117</v>
      </c>
      <c r="G124" s="38">
        <v>39.049999999999997</v>
      </c>
      <c r="H124" s="86" t="s">
        <v>2118</v>
      </c>
      <c r="I124" s="38">
        <v>39.049999999999997</v>
      </c>
      <c r="J124" s="86" t="s">
        <v>2119</v>
      </c>
      <c r="K124" s="38">
        <v>39.049999999999997</v>
      </c>
      <c r="L124" s="86" t="s">
        <v>2120</v>
      </c>
      <c r="M124" s="39">
        <f t="shared" si="14"/>
        <v>195.25</v>
      </c>
      <c r="N124" s="120">
        <f>+'DETALLE ENERO A JULIO 2023'!Q124</f>
        <v>519.11999999999989</v>
      </c>
      <c r="O124" s="116">
        <f t="shared" si="13"/>
        <v>714.36999999999989</v>
      </c>
    </row>
    <row r="125" spans="1:15" x14ac:dyDescent="0.25">
      <c r="A125" s="16" t="s">
        <v>499</v>
      </c>
      <c r="B125" s="30" t="s">
        <v>675</v>
      </c>
      <c r="C125" s="38">
        <v>74.16</v>
      </c>
      <c r="D125" s="86" t="s">
        <v>2116</v>
      </c>
      <c r="E125" s="38">
        <v>74.16</v>
      </c>
      <c r="F125" s="86" t="s">
        <v>2117</v>
      </c>
      <c r="G125" s="38">
        <v>74.16</v>
      </c>
      <c r="H125" s="86" t="s">
        <v>2118</v>
      </c>
      <c r="I125" s="38">
        <v>74.16</v>
      </c>
      <c r="J125" s="86" t="s">
        <v>2119</v>
      </c>
      <c r="K125" s="38">
        <v>74.16</v>
      </c>
      <c r="L125" s="86" t="s">
        <v>2120</v>
      </c>
      <c r="M125" s="39">
        <f t="shared" si="14"/>
        <v>370.79999999999995</v>
      </c>
      <c r="N125" s="120">
        <f>+'DETALLE ENERO A JULIO 2023'!Q125</f>
        <v>14389.959999999997</v>
      </c>
      <c r="O125" s="116">
        <f t="shared" si="13"/>
        <v>14760.759999999997</v>
      </c>
    </row>
    <row r="126" spans="1:15" x14ac:dyDescent="0.25">
      <c r="A126" s="19" t="s">
        <v>500</v>
      </c>
      <c r="B126" s="32" t="s">
        <v>676</v>
      </c>
      <c r="C126" s="37">
        <f>SUM(C127:C130)</f>
        <v>1753.56</v>
      </c>
      <c r="D126" s="37"/>
      <c r="E126" s="37">
        <f>SUM(E127:E130)</f>
        <v>2125.5499999999997</v>
      </c>
      <c r="F126" s="37"/>
      <c r="G126" s="37">
        <f>SUM(G127:G130)</f>
        <v>2077.2799999999997</v>
      </c>
      <c r="H126" s="37"/>
      <c r="I126" s="37">
        <f>SUM(I127:I130)</f>
        <v>1953.56</v>
      </c>
      <c r="J126" s="37"/>
      <c r="K126" s="37">
        <f>SUM(K127:K130)</f>
        <v>1853.56</v>
      </c>
      <c r="L126" s="37"/>
      <c r="M126" s="114">
        <f t="shared" si="14"/>
        <v>9763.5099999999984</v>
      </c>
      <c r="N126" s="120">
        <f>+'DETALLE ENERO A JULIO 2023'!Q126</f>
        <v>13667.39</v>
      </c>
      <c r="O126" s="116">
        <f t="shared" si="13"/>
        <v>23430.899999999998</v>
      </c>
    </row>
    <row r="127" spans="1:15" ht="216" x14ac:dyDescent="0.25">
      <c r="A127" s="16" t="s">
        <v>501</v>
      </c>
      <c r="B127" s="30" t="s">
        <v>677</v>
      </c>
      <c r="C127" s="38">
        <v>1745.57</v>
      </c>
      <c r="D127" s="107" t="s">
        <v>2121</v>
      </c>
      <c r="E127" s="38">
        <v>2045.57</v>
      </c>
      <c r="F127" s="107" t="s">
        <v>2122</v>
      </c>
      <c r="G127" s="38">
        <v>2045.57</v>
      </c>
      <c r="H127" s="107" t="s">
        <v>2123</v>
      </c>
      <c r="I127" s="38">
        <v>1945.57</v>
      </c>
      <c r="J127" s="107" t="s">
        <v>2124</v>
      </c>
      <c r="K127" s="38">
        <v>1845.57</v>
      </c>
      <c r="L127" s="107" t="s">
        <v>2125</v>
      </c>
      <c r="M127" s="39">
        <f t="shared" si="14"/>
        <v>9627.85</v>
      </c>
      <c r="N127" s="120">
        <f>+'DETALLE ENERO A JULIO 2023'!Q127</f>
        <v>666.64</v>
      </c>
      <c r="O127" s="116">
        <f t="shared" si="13"/>
        <v>10294.49</v>
      </c>
    </row>
    <row r="128" spans="1:15" ht="60" x14ac:dyDescent="0.25">
      <c r="A128" s="16" t="s">
        <v>502</v>
      </c>
      <c r="B128" s="30" t="s">
        <v>678</v>
      </c>
      <c r="C128" s="38">
        <v>0</v>
      </c>
      <c r="D128" s="38"/>
      <c r="E128" s="38">
        <v>0</v>
      </c>
      <c r="F128" s="38"/>
      <c r="G128" s="38">
        <v>23.72</v>
      </c>
      <c r="H128" s="107" t="s">
        <v>2126</v>
      </c>
      <c r="I128" s="38">
        <v>0</v>
      </c>
      <c r="J128" s="38"/>
      <c r="K128" s="38">
        <v>0</v>
      </c>
      <c r="L128" s="38"/>
      <c r="M128" s="39">
        <f t="shared" si="14"/>
        <v>23.72</v>
      </c>
      <c r="N128" s="120">
        <f>+'DETALLE ENERO A JULIO 2023'!Q128</f>
        <v>55.930000000000007</v>
      </c>
      <c r="O128" s="116">
        <f t="shared" si="13"/>
        <v>79.650000000000006</v>
      </c>
    </row>
    <row r="129" spans="1:15" ht="60" x14ac:dyDescent="0.25">
      <c r="A129" s="16" t="s">
        <v>503</v>
      </c>
      <c r="B129" s="30" t="s">
        <v>679</v>
      </c>
      <c r="C129" s="38">
        <v>7.99</v>
      </c>
      <c r="D129" s="107" t="s">
        <v>2127</v>
      </c>
      <c r="E129" s="38">
        <v>7.99</v>
      </c>
      <c r="F129" s="107" t="s">
        <v>2128</v>
      </c>
      <c r="G129" s="38">
        <v>7.99</v>
      </c>
      <c r="H129" s="107" t="s">
        <v>2129</v>
      </c>
      <c r="I129" s="38">
        <v>7.99</v>
      </c>
      <c r="J129" s="107" t="s">
        <v>2130</v>
      </c>
      <c r="K129" s="38">
        <v>7.99</v>
      </c>
      <c r="L129" s="107" t="s">
        <v>2131</v>
      </c>
      <c r="M129" s="39">
        <f t="shared" si="14"/>
        <v>39.950000000000003</v>
      </c>
      <c r="N129" s="120">
        <f>+'DETALLE ENERO A JULIO 2023'!Q129</f>
        <v>0</v>
      </c>
      <c r="O129" s="116">
        <f t="shared" si="13"/>
        <v>39.950000000000003</v>
      </c>
    </row>
    <row r="130" spans="1:15" ht="60" x14ac:dyDescent="0.25">
      <c r="A130" s="16" t="s">
        <v>504</v>
      </c>
      <c r="B130" s="30" t="s">
        <v>680</v>
      </c>
      <c r="C130" s="38">
        <v>0</v>
      </c>
      <c r="D130" s="38"/>
      <c r="E130" s="38">
        <v>71.989999999999995</v>
      </c>
      <c r="F130" s="107" t="s">
        <v>2132</v>
      </c>
      <c r="G130" s="38">
        <v>0</v>
      </c>
      <c r="H130" s="38"/>
      <c r="I130" s="38">
        <v>0</v>
      </c>
      <c r="J130" s="38"/>
      <c r="K130" s="38">
        <v>0</v>
      </c>
      <c r="L130" s="38"/>
      <c r="M130" s="39">
        <f t="shared" si="14"/>
        <v>71.989999999999995</v>
      </c>
      <c r="N130" s="120">
        <f>+'DETALLE ENERO A JULIO 2023'!Q130</f>
        <v>4920.8999999999996</v>
      </c>
      <c r="O130" s="116">
        <f t="shared" si="13"/>
        <v>4992.8899999999994</v>
      </c>
    </row>
    <row r="131" spans="1:15" x14ac:dyDescent="0.25">
      <c r="A131" s="19" t="s">
        <v>505</v>
      </c>
      <c r="B131" s="32" t="s">
        <v>681</v>
      </c>
      <c r="C131" s="37">
        <f>SUM(C132:C137)</f>
        <v>431</v>
      </c>
      <c r="D131" s="37"/>
      <c r="E131" s="37">
        <f>SUM(E132:E137)</f>
        <v>395.46</v>
      </c>
      <c r="F131" s="37"/>
      <c r="G131" s="37">
        <f>SUM(G132:G137)</f>
        <v>399.83</v>
      </c>
      <c r="H131" s="37"/>
      <c r="I131" s="37">
        <f>SUM(I132:I137)</f>
        <v>444.8</v>
      </c>
      <c r="J131" s="37"/>
      <c r="K131" s="37">
        <f>SUM(K132:K137)</f>
        <v>3042.2200000000003</v>
      </c>
      <c r="L131" s="37"/>
      <c r="M131" s="39">
        <f t="shared" si="14"/>
        <v>4713.3100000000004</v>
      </c>
      <c r="N131" s="120">
        <f>+'DETALLE ENERO A JULIO 2023'!Q131</f>
        <v>432.71</v>
      </c>
      <c r="O131" s="116">
        <f t="shared" si="13"/>
        <v>5146.0200000000004</v>
      </c>
    </row>
    <row r="132" spans="1:15" ht="60" x14ac:dyDescent="0.25">
      <c r="A132" s="16" t="s">
        <v>506</v>
      </c>
      <c r="B132" s="30" t="s">
        <v>682</v>
      </c>
      <c r="C132" s="38">
        <v>13.39</v>
      </c>
      <c r="D132" s="107" t="s">
        <v>2133</v>
      </c>
      <c r="E132" s="38">
        <v>16</v>
      </c>
      <c r="F132" s="107" t="s">
        <v>2136</v>
      </c>
      <c r="G132" s="38">
        <v>5</v>
      </c>
      <c r="H132" s="107" t="s">
        <v>2135</v>
      </c>
      <c r="I132" s="38">
        <v>0</v>
      </c>
      <c r="J132" s="38"/>
      <c r="K132" s="38">
        <v>20</v>
      </c>
      <c r="L132" s="97" t="s">
        <v>2134</v>
      </c>
      <c r="M132" s="39">
        <f t="shared" si="14"/>
        <v>54.39</v>
      </c>
      <c r="N132" s="120">
        <f>+'DETALLE ENERO A JULIO 2023'!Q132</f>
        <v>80.460000000000008</v>
      </c>
      <c r="O132" s="116">
        <f t="shared" si="13"/>
        <v>134.85000000000002</v>
      </c>
    </row>
    <row r="133" spans="1:15" ht="120" x14ac:dyDescent="0.25">
      <c r="A133" s="16" t="s">
        <v>507</v>
      </c>
      <c r="B133" s="30" t="s">
        <v>683</v>
      </c>
      <c r="C133" s="38">
        <v>0</v>
      </c>
      <c r="D133" s="38"/>
      <c r="E133" s="38">
        <v>0</v>
      </c>
      <c r="F133" s="38"/>
      <c r="G133" s="38">
        <v>14.44</v>
      </c>
      <c r="H133" s="107" t="s">
        <v>2137</v>
      </c>
      <c r="I133" s="38">
        <v>0</v>
      </c>
      <c r="J133" s="38"/>
      <c r="K133" s="38">
        <v>13.8</v>
      </c>
      <c r="L133" s="107" t="s">
        <v>2138</v>
      </c>
      <c r="M133" s="39">
        <f t="shared" si="14"/>
        <v>28.240000000000002</v>
      </c>
      <c r="N133" s="120">
        <f>+'DETALLE ENERO A JULIO 2023'!Q133</f>
        <v>3.49</v>
      </c>
      <c r="O133" s="116">
        <f t="shared" si="13"/>
        <v>31.730000000000004</v>
      </c>
    </row>
    <row r="134" spans="1:15" ht="84" x14ac:dyDescent="0.25">
      <c r="A134" s="16" t="s">
        <v>508</v>
      </c>
      <c r="B134" s="30" t="s">
        <v>684</v>
      </c>
      <c r="C134" s="38">
        <v>0</v>
      </c>
      <c r="D134" s="38"/>
      <c r="E134" s="38">
        <v>0</v>
      </c>
      <c r="F134" s="38"/>
      <c r="G134" s="38">
        <v>0</v>
      </c>
      <c r="H134" s="38"/>
      <c r="I134" s="38">
        <v>0</v>
      </c>
      <c r="J134" s="38"/>
      <c r="K134" s="38">
        <v>2.68</v>
      </c>
      <c r="L134" s="107" t="s">
        <v>2139</v>
      </c>
      <c r="M134" s="39">
        <f t="shared" si="14"/>
        <v>2.68</v>
      </c>
      <c r="N134" s="120">
        <f>+'DETALLE ENERO A JULIO 2023'!Q134</f>
        <v>134.19999999999999</v>
      </c>
      <c r="O134" s="116">
        <f t="shared" si="13"/>
        <v>136.88</v>
      </c>
    </row>
    <row r="135" spans="1:15" ht="168" x14ac:dyDescent="0.25">
      <c r="A135" s="16" t="s">
        <v>509</v>
      </c>
      <c r="B135" s="30" t="s">
        <v>685</v>
      </c>
      <c r="C135" s="38">
        <v>0</v>
      </c>
      <c r="D135" s="38"/>
      <c r="E135" s="38">
        <v>0</v>
      </c>
      <c r="F135" s="38"/>
      <c r="G135" s="38">
        <v>3.58</v>
      </c>
      <c r="H135" s="107" t="s">
        <v>2141</v>
      </c>
      <c r="I135" s="38">
        <v>90.49</v>
      </c>
      <c r="J135" s="107" t="s">
        <v>2142</v>
      </c>
      <c r="K135" s="38">
        <v>2562.96</v>
      </c>
      <c r="L135" s="107" t="s">
        <v>2140</v>
      </c>
      <c r="M135" s="39">
        <f t="shared" si="14"/>
        <v>2657.03</v>
      </c>
      <c r="N135" s="120">
        <f>+'DETALLE ENERO A JULIO 2023'!Q135</f>
        <v>4098.5999999999995</v>
      </c>
      <c r="O135" s="116">
        <f t="shared" si="13"/>
        <v>6755.6299999999992</v>
      </c>
    </row>
    <row r="136" spans="1:15" x14ac:dyDescent="0.25">
      <c r="A136" s="16" t="s">
        <v>510</v>
      </c>
      <c r="B136" s="30" t="s">
        <v>686</v>
      </c>
      <c r="C136" s="38">
        <v>416.63</v>
      </c>
      <c r="D136" s="38"/>
      <c r="E136" s="38">
        <v>374.81</v>
      </c>
      <c r="F136" s="38"/>
      <c r="G136" s="38">
        <v>372.96</v>
      </c>
      <c r="H136" s="38"/>
      <c r="I136" s="38">
        <v>339.31</v>
      </c>
      <c r="J136" s="38"/>
      <c r="K136" s="38">
        <v>442.78</v>
      </c>
      <c r="L136" s="38"/>
      <c r="M136" s="39">
        <f t="shared" si="14"/>
        <v>1946.49</v>
      </c>
      <c r="N136" s="120">
        <f>+'DETALLE ENERO A JULIO 2023'!Q136</f>
        <v>171.43999999999997</v>
      </c>
      <c r="O136" s="116">
        <f t="shared" si="13"/>
        <v>2117.9299999999998</v>
      </c>
    </row>
    <row r="137" spans="1:15" ht="180" x14ac:dyDescent="0.25">
      <c r="A137" s="16" t="s">
        <v>511</v>
      </c>
      <c r="B137" s="30" t="s">
        <v>687</v>
      </c>
      <c r="C137" s="38">
        <v>0.98</v>
      </c>
      <c r="D137" s="107" t="s">
        <v>2143</v>
      </c>
      <c r="E137" s="38">
        <v>4.6500000000000004</v>
      </c>
      <c r="F137" s="107" t="s">
        <v>2144</v>
      </c>
      <c r="G137" s="38">
        <v>3.85</v>
      </c>
      <c r="H137" s="107" t="s">
        <v>2145</v>
      </c>
      <c r="I137" s="38">
        <v>15</v>
      </c>
      <c r="J137" s="107" t="s">
        <v>2146</v>
      </c>
      <c r="K137" s="38">
        <v>0</v>
      </c>
      <c r="L137" s="38"/>
      <c r="M137" s="39">
        <f t="shared" si="14"/>
        <v>24.48</v>
      </c>
      <c r="N137" s="120">
        <f>+'DETALLE ENERO A JULIO 2023'!Q137</f>
        <v>231.14000000000001</v>
      </c>
      <c r="O137" s="116">
        <f t="shared" si="13"/>
        <v>255.62</v>
      </c>
    </row>
    <row r="138" spans="1:15" x14ac:dyDescent="0.25">
      <c r="A138" s="19" t="s">
        <v>512</v>
      </c>
      <c r="B138" s="32" t="s">
        <v>688</v>
      </c>
      <c r="C138" s="37">
        <f>SUM(C139:C140)</f>
        <v>7.83</v>
      </c>
      <c r="D138" s="37"/>
      <c r="E138" s="37">
        <f>SUM(E139:E140)</f>
        <v>9.36</v>
      </c>
      <c r="F138" s="37"/>
      <c r="G138" s="37">
        <f>SUM(G139:G140)</f>
        <v>6.9</v>
      </c>
      <c r="H138" s="37"/>
      <c r="I138" s="37">
        <f>SUM(I139:I140)</f>
        <v>6.85</v>
      </c>
      <c r="J138" s="37"/>
      <c r="K138" s="37">
        <f>SUM(K139:K140)</f>
        <v>6</v>
      </c>
      <c r="L138" s="37"/>
      <c r="M138" s="39">
        <f t="shared" si="14"/>
        <v>36.94</v>
      </c>
      <c r="N138" s="120">
        <f>+'DETALLE ENERO A JULIO 2023'!Q138</f>
        <v>65.559999999999988</v>
      </c>
      <c r="O138" s="116">
        <f t="shared" si="13"/>
        <v>102.49999999999999</v>
      </c>
    </row>
    <row r="139" spans="1:15" x14ac:dyDescent="0.25">
      <c r="A139" s="16" t="s">
        <v>513</v>
      </c>
      <c r="B139" s="30" t="s">
        <v>689</v>
      </c>
      <c r="C139" s="38">
        <v>7.83</v>
      </c>
      <c r="D139" s="38"/>
      <c r="E139" s="38">
        <v>9.36</v>
      </c>
      <c r="F139" s="38"/>
      <c r="G139" s="38">
        <v>6.9</v>
      </c>
      <c r="H139" s="38"/>
      <c r="I139" s="38">
        <v>6.85</v>
      </c>
      <c r="J139" s="38"/>
      <c r="K139" s="38">
        <v>6</v>
      </c>
      <c r="L139" s="38"/>
      <c r="M139" s="39">
        <f t="shared" si="14"/>
        <v>36.94</v>
      </c>
      <c r="N139" s="120">
        <f>+'DETALLE ENERO A JULIO 2023'!Q139</f>
        <v>165.58</v>
      </c>
      <c r="O139" s="116">
        <f t="shared" si="13"/>
        <v>202.52</v>
      </c>
    </row>
    <row r="140" spans="1:15" x14ac:dyDescent="0.25">
      <c r="A140" s="16" t="s">
        <v>514</v>
      </c>
      <c r="B140" s="30" t="s">
        <v>690</v>
      </c>
      <c r="C140" s="38">
        <v>0</v>
      </c>
      <c r="D140" s="38"/>
      <c r="E140" s="38">
        <v>0</v>
      </c>
      <c r="F140" s="38"/>
      <c r="G140" s="38">
        <v>0</v>
      </c>
      <c r="H140" s="38"/>
      <c r="I140" s="38">
        <v>0</v>
      </c>
      <c r="J140" s="38"/>
      <c r="K140" s="38">
        <v>0</v>
      </c>
      <c r="L140" s="38"/>
      <c r="M140" s="39">
        <f t="shared" si="14"/>
        <v>0</v>
      </c>
      <c r="N140" s="120">
        <f>+'DETALLE ENERO A JULIO 2023'!Q140</f>
        <v>219.32</v>
      </c>
      <c r="O140" s="116">
        <f t="shared" si="13"/>
        <v>219.32</v>
      </c>
    </row>
    <row r="141" spans="1:15" x14ac:dyDescent="0.25">
      <c r="A141" s="19" t="s">
        <v>515</v>
      </c>
      <c r="B141" s="32" t="s">
        <v>691</v>
      </c>
      <c r="C141" s="37">
        <f>+C142</f>
        <v>60.160000000000004</v>
      </c>
      <c r="D141" s="37"/>
      <c r="E141" s="37">
        <f>+E142</f>
        <v>26.31</v>
      </c>
      <c r="F141" s="37"/>
      <c r="G141" s="37">
        <f>+G142</f>
        <v>27.99</v>
      </c>
      <c r="H141" s="37"/>
      <c r="I141" s="37">
        <f>+I142</f>
        <v>0</v>
      </c>
      <c r="J141" s="37"/>
      <c r="K141" s="37">
        <f>+K142</f>
        <v>6106.62</v>
      </c>
      <c r="L141" s="37"/>
      <c r="M141" s="39">
        <f t="shared" si="14"/>
        <v>6221.08</v>
      </c>
      <c r="N141" s="120">
        <f>+'DETALLE ENERO A JULIO 2023'!Q141</f>
        <v>219.32</v>
      </c>
      <c r="O141" s="116">
        <f t="shared" si="13"/>
        <v>6440.4</v>
      </c>
    </row>
    <row r="142" spans="1:15" x14ac:dyDescent="0.25">
      <c r="A142" s="19" t="s">
        <v>516</v>
      </c>
      <c r="B142" s="32" t="s">
        <v>692</v>
      </c>
      <c r="C142" s="37">
        <f>SUM(C143:C146)</f>
        <v>60.160000000000004</v>
      </c>
      <c r="D142" s="37"/>
      <c r="E142" s="37">
        <f>SUM(E143:E146)</f>
        <v>26.31</v>
      </c>
      <c r="F142" s="37"/>
      <c r="G142" s="37">
        <f>SUM(G143:G146)</f>
        <v>27.99</v>
      </c>
      <c r="H142" s="37"/>
      <c r="I142" s="37">
        <f>SUM(I143:I146)</f>
        <v>0</v>
      </c>
      <c r="J142" s="37"/>
      <c r="K142" s="37">
        <f>SUM(K143:K146)</f>
        <v>6106.62</v>
      </c>
      <c r="L142" s="37"/>
      <c r="M142" s="39">
        <f t="shared" si="14"/>
        <v>6221.08</v>
      </c>
      <c r="N142" s="120">
        <f>+'DETALLE ENERO A JULIO 2023'!Q142</f>
        <v>45.49</v>
      </c>
      <c r="O142" s="116">
        <f t="shared" si="13"/>
        <v>6266.57</v>
      </c>
    </row>
    <row r="143" spans="1:15" x14ac:dyDescent="0.25">
      <c r="A143" s="16" t="s">
        <v>517</v>
      </c>
      <c r="B143" s="30" t="s">
        <v>693</v>
      </c>
      <c r="C143" s="38">
        <v>39.380000000000003</v>
      </c>
      <c r="D143" s="38"/>
      <c r="E143" s="38">
        <v>26.31</v>
      </c>
      <c r="F143" s="38"/>
      <c r="G143" s="38">
        <v>0</v>
      </c>
      <c r="H143" s="38"/>
      <c r="I143" s="38">
        <v>0</v>
      </c>
      <c r="J143" s="38"/>
      <c r="K143" s="38">
        <v>0</v>
      </c>
      <c r="L143" s="38"/>
      <c r="M143" s="39">
        <f t="shared" si="14"/>
        <v>65.69</v>
      </c>
      <c r="N143" s="120">
        <f>+'DETALLE ENERO A JULIO 2023'!Q143</f>
        <v>147.73000000000002</v>
      </c>
      <c r="O143" s="116">
        <f t="shared" si="13"/>
        <v>213.42000000000002</v>
      </c>
    </row>
    <row r="144" spans="1:15" x14ac:dyDescent="0.25">
      <c r="A144" s="16" t="s">
        <v>518</v>
      </c>
      <c r="B144" s="30" t="s">
        <v>694</v>
      </c>
      <c r="C144" s="38">
        <v>20.78</v>
      </c>
      <c r="D144" s="38"/>
      <c r="E144" s="38">
        <v>0</v>
      </c>
      <c r="F144" s="38"/>
      <c r="G144" s="38">
        <v>24.99</v>
      </c>
      <c r="H144" s="38"/>
      <c r="I144" s="38">
        <v>0</v>
      </c>
      <c r="J144" s="38"/>
      <c r="K144" s="38">
        <v>6028.96</v>
      </c>
      <c r="L144" s="38"/>
      <c r="M144" s="39">
        <f t="shared" si="14"/>
        <v>6074.7300000000005</v>
      </c>
      <c r="N144" s="120">
        <f>+'DETALLE ENERO A JULIO 2023'!Q144</f>
        <v>12</v>
      </c>
      <c r="O144" s="116">
        <f t="shared" si="13"/>
        <v>6086.7300000000005</v>
      </c>
    </row>
    <row r="145" spans="1:15" x14ac:dyDescent="0.25">
      <c r="A145" s="16" t="s">
        <v>519</v>
      </c>
      <c r="B145" s="30" t="s">
        <v>695</v>
      </c>
      <c r="C145" s="38">
        <v>0</v>
      </c>
      <c r="D145" s="38"/>
      <c r="E145" s="38">
        <v>0</v>
      </c>
      <c r="F145" s="38"/>
      <c r="G145" s="38">
        <v>3</v>
      </c>
      <c r="H145" s="38"/>
      <c r="I145" s="38">
        <v>0</v>
      </c>
      <c r="J145" s="38"/>
      <c r="K145" s="38">
        <v>77.66</v>
      </c>
      <c r="L145" s="38"/>
      <c r="M145" s="39">
        <f t="shared" si="14"/>
        <v>80.66</v>
      </c>
      <c r="N145" s="120">
        <f>+'DETALLE ENERO A JULIO 2023'!Q145</f>
        <v>14.1</v>
      </c>
      <c r="O145" s="116">
        <f t="shared" si="13"/>
        <v>94.759999999999991</v>
      </c>
    </row>
    <row r="146" spans="1:15" x14ac:dyDescent="0.25">
      <c r="A146" s="16" t="s">
        <v>520</v>
      </c>
      <c r="B146" s="30" t="s">
        <v>696</v>
      </c>
      <c r="C146" s="38">
        <v>0</v>
      </c>
      <c r="D146" s="38"/>
      <c r="E146" s="38">
        <v>0</v>
      </c>
      <c r="F146" s="38"/>
      <c r="G146" s="38">
        <v>0</v>
      </c>
      <c r="H146" s="38"/>
      <c r="I146" s="38">
        <v>0</v>
      </c>
      <c r="J146" s="38"/>
      <c r="K146" s="38">
        <v>0</v>
      </c>
      <c r="L146" s="38"/>
      <c r="M146" s="39">
        <f t="shared" si="14"/>
        <v>0</v>
      </c>
      <c r="N146" s="120">
        <f>+'DETALLE ENERO A JULIO 2023'!Q146</f>
        <v>10251.770000000019</v>
      </c>
      <c r="O146" s="116">
        <f t="shared" si="13"/>
        <v>10251.770000000019</v>
      </c>
    </row>
    <row r="147" spans="1:15" x14ac:dyDescent="0.25">
      <c r="B147" s="34" t="s">
        <v>2182</v>
      </c>
      <c r="C147" s="33">
        <f>+C3-C22</f>
        <v>-1157.5300000000025</v>
      </c>
      <c r="D147" s="33"/>
      <c r="E147" s="33">
        <f>+E3-E22</f>
        <v>1594.0500000000029</v>
      </c>
      <c r="F147" s="33"/>
      <c r="G147" s="33">
        <f>+G3-G22</f>
        <v>-3376.5</v>
      </c>
      <c r="H147" s="33"/>
      <c r="I147" s="33">
        <f>+I3-I22</f>
        <v>-1397.630000000001</v>
      </c>
      <c r="J147" s="33"/>
      <c r="K147" s="33">
        <f>+K3-K22</f>
        <v>1661.929999999993</v>
      </c>
      <c r="L147" s="33"/>
      <c r="M147" s="33">
        <f>+M3-M22</f>
        <v>-2675.6800000000221</v>
      </c>
      <c r="N147" s="33">
        <f t="shared" ref="N147:O147" si="15">+N3-N22</f>
        <v>10251.770000000019</v>
      </c>
      <c r="O147" s="33">
        <f t="shared" si="15"/>
        <v>7576.0900000000256</v>
      </c>
    </row>
    <row r="148" spans="1:15" x14ac:dyDescent="0.25"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</row>
    <row r="149" spans="1:15" x14ac:dyDescent="0.25">
      <c r="E149" s="10"/>
    </row>
  </sheetData>
  <sheetProtection algorithmName="SHA-512" hashValue="LaWJBh3d+qt3ohtwbO2US2TNBhrcZETSdG+qTtB03Gnfka7oqESYk8wTshKPR9Py+uLCaXM0ypqZ7cUftmS7pQ==" saltValue="yNRDOiXlZaLWTOAK0Rtk2A==" spinCount="100000" sheet="1" objects="1" scenarios="1"/>
  <autoFilter ref="A21:M146" xr:uid="{00000000-0009-0000-0000-00000D000000}"/>
  <mergeCells count="91">
    <mergeCell ref="C7:D7"/>
    <mergeCell ref="K2:L2"/>
    <mergeCell ref="C2:D2"/>
    <mergeCell ref="E2:F2"/>
    <mergeCell ref="G2:H2"/>
    <mergeCell ref="I2:J2"/>
    <mergeCell ref="C8:D8"/>
    <mergeCell ref="C9:D9"/>
    <mergeCell ref="C10:D10"/>
    <mergeCell ref="C11:D11"/>
    <mergeCell ref="C12:D12"/>
    <mergeCell ref="C13:D13"/>
    <mergeCell ref="C14:D14"/>
    <mergeCell ref="C15:D15"/>
    <mergeCell ref="C16:D16"/>
    <mergeCell ref="C17:D17"/>
    <mergeCell ref="G7:H7"/>
    <mergeCell ref="C18:D18"/>
    <mergeCell ref="C19:D19"/>
    <mergeCell ref="E3:F3"/>
    <mergeCell ref="E4:F4"/>
    <mergeCell ref="E5:F5"/>
    <mergeCell ref="E6:F6"/>
    <mergeCell ref="E7:F7"/>
    <mergeCell ref="E8:F8"/>
    <mergeCell ref="E9:F9"/>
    <mergeCell ref="E10:F10"/>
    <mergeCell ref="E11:F11"/>
    <mergeCell ref="E12:F12"/>
    <mergeCell ref="E13:F13"/>
    <mergeCell ref="E18:F18"/>
    <mergeCell ref="E19:F19"/>
    <mergeCell ref="G8:H8"/>
    <mergeCell ref="G9:H9"/>
    <mergeCell ref="G10:H10"/>
    <mergeCell ref="G11:H11"/>
    <mergeCell ref="G12:H12"/>
    <mergeCell ref="G13:H13"/>
    <mergeCell ref="E14:F14"/>
    <mergeCell ref="E15:F15"/>
    <mergeCell ref="E16:F16"/>
    <mergeCell ref="E17:F17"/>
    <mergeCell ref="G14:H14"/>
    <mergeCell ref="G15:H15"/>
    <mergeCell ref="G16:H16"/>
    <mergeCell ref="G17:H17"/>
    <mergeCell ref="G18:H18"/>
    <mergeCell ref="G19:H19"/>
    <mergeCell ref="I19:J19"/>
    <mergeCell ref="I18:J18"/>
    <mergeCell ref="I17:J17"/>
    <mergeCell ref="K11:L11"/>
    <mergeCell ref="I16:J16"/>
    <mergeCell ref="I15:J15"/>
    <mergeCell ref="I14:J14"/>
    <mergeCell ref="I13:J13"/>
    <mergeCell ref="I12:J12"/>
    <mergeCell ref="I9:J9"/>
    <mergeCell ref="I8:J8"/>
    <mergeCell ref="K8:L8"/>
    <mergeCell ref="K9:L9"/>
    <mergeCell ref="K10:L10"/>
    <mergeCell ref="I7:J7"/>
    <mergeCell ref="K17:L17"/>
    <mergeCell ref="K18:L18"/>
    <mergeCell ref="K19:L19"/>
    <mergeCell ref="K3:L3"/>
    <mergeCell ref="K4:L4"/>
    <mergeCell ref="K5:L5"/>
    <mergeCell ref="K6:L6"/>
    <mergeCell ref="K7:L7"/>
    <mergeCell ref="K12:L12"/>
    <mergeCell ref="K13:L13"/>
    <mergeCell ref="K14:L14"/>
    <mergeCell ref="K15:L15"/>
    <mergeCell ref="K16:L16"/>
    <mergeCell ref="I11:J11"/>
    <mergeCell ref="I10:J10"/>
    <mergeCell ref="A1:O1"/>
    <mergeCell ref="I3:J3"/>
    <mergeCell ref="I4:J4"/>
    <mergeCell ref="I5:J5"/>
    <mergeCell ref="I6:J6"/>
    <mergeCell ref="G3:H3"/>
    <mergeCell ref="G4:H4"/>
    <mergeCell ref="G5:H5"/>
    <mergeCell ref="G6:H6"/>
    <mergeCell ref="C3:D3"/>
    <mergeCell ref="C4:D4"/>
    <mergeCell ref="C5:D5"/>
    <mergeCell ref="C6:D6"/>
  </mergeCells>
  <hyperlinks>
    <hyperlink ref="A1" r:id="rId1" display="http://0992678054001.contifico.com/sistema/reportes/resumen/" xr:uid="{00000000-0004-0000-0D00-000000000000}"/>
  </hyperlinks>
  <pageMargins left="0.7" right="0.7" top="0.75" bottom="0.75" header="0.3" footer="0.3"/>
  <pageSetup paperSize="9" orientation="portrait" horizontalDpi="0" verticalDpi="0"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66"/>
  <sheetViews>
    <sheetView topLeftCell="A10" workbookViewId="0">
      <selection activeCell="J8" sqref="J8"/>
    </sheetView>
  </sheetViews>
  <sheetFormatPr baseColWidth="10" defaultRowHeight="15" x14ac:dyDescent="0.25"/>
  <cols>
    <col min="1" max="1" width="47.140625" customWidth="1"/>
    <col min="3" max="3" width="18.140625" customWidth="1"/>
  </cols>
  <sheetData>
    <row r="1" spans="1:7" ht="26.25" x14ac:dyDescent="0.25">
      <c r="A1" s="45" t="s">
        <v>1</v>
      </c>
      <c r="B1" s="45" t="s">
        <v>2</v>
      </c>
      <c r="C1" s="45" t="s">
        <v>3</v>
      </c>
      <c r="D1" s="45" t="s">
        <v>6</v>
      </c>
      <c r="E1" s="45" t="s">
        <v>8</v>
      </c>
      <c r="F1" s="45" t="s">
        <v>9</v>
      </c>
      <c r="G1" s="45" t="s">
        <v>10</v>
      </c>
    </row>
    <row r="2" spans="1:7" x14ac:dyDescent="0.25">
      <c r="A2" s="47" t="s">
        <v>15</v>
      </c>
      <c r="B2" s="47" t="s">
        <v>13</v>
      </c>
      <c r="C2" s="47" t="s">
        <v>885</v>
      </c>
      <c r="D2" s="48">
        <v>44958</v>
      </c>
      <c r="E2" s="50" t="s">
        <v>886</v>
      </c>
      <c r="F2" s="50" t="s">
        <v>887</v>
      </c>
      <c r="G2" s="50" t="e">
        <f>+E2+F2</f>
        <v>#VALUE!</v>
      </c>
    </row>
    <row r="3" spans="1:7" x14ac:dyDescent="0.25">
      <c r="A3" s="47" t="s">
        <v>15</v>
      </c>
      <c r="B3" s="47" t="s">
        <v>13</v>
      </c>
      <c r="C3" s="47" t="s">
        <v>888</v>
      </c>
      <c r="D3" s="48">
        <v>44958</v>
      </c>
      <c r="E3" s="50" t="s">
        <v>889</v>
      </c>
      <c r="F3" s="50" t="s">
        <v>763</v>
      </c>
      <c r="G3" s="50" t="e">
        <f t="shared" ref="G3:G64" si="0">+E3+F3</f>
        <v>#VALUE!</v>
      </c>
    </row>
    <row r="4" spans="1:7" x14ac:dyDescent="0.25">
      <c r="A4" s="47" t="s">
        <v>271</v>
      </c>
      <c r="B4" s="47" t="s">
        <v>13</v>
      </c>
      <c r="C4" s="47" t="s">
        <v>890</v>
      </c>
      <c r="D4" s="48">
        <v>44958</v>
      </c>
      <c r="E4" s="50" t="s">
        <v>824</v>
      </c>
      <c r="F4" s="50" t="s">
        <v>825</v>
      </c>
      <c r="G4" s="50" t="e">
        <f t="shared" si="0"/>
        <v>#VALUE!</v>
      </c>
    </row>
    <row r="5" spans="1:7" x14ac:dyDescent="0.25">
      <c r="A5" s="47" t="s">
        <v>39</v>
      </c>
      <c r="B5" s="47" t="s">
        <v>13</v>
      </c>
      <c r="C5" s="47" t="s">
        <v>891</v>
      </c>
      <c r="D5" s="48">
        <v>44958</v>
      </c>
      <c r="E5" s="50" t="s">
        <v>740</v>
      </c>
      <c r="F5" s="50" t="s">
        <v>741</v>
      </c>
      <c r="G5" s="50" t="e">
        <f t="shared" si="0"/>
        <v>#VALUE!</v>
      </c>
    </row>
    <row r="6" spans="1:7" x14ac:dyDescent="0.25">
      <c r="A6" s="47" t="s">
        <v>17</v>
      </c>
      <c r="B6" s="47" t="s">
        <v>13</v>
      </c>
      <c r="C6" s="47" t="s">
        <v>892</v>
      </c>
      <c r="D6" s="48">
        <v>44958</v>
      </c>
      <c r="E6" s="50" t="s">
        <v>893</v>
      </c>
      <c r="F6" s="50" t="s">
        <v>894</v>
      </c>
      <c r="G6" s="50" t="e">
        <f t="shared" si="0"/>
        <v>#VALUE!</v>
      </c>
    </row>
    <row r="7" spans="1:7" x14ac:dyDescent="0.25">
      <c r="A7" s="47" t="s">
        <v>12</v>
      </c>
      <c r="B7" s="47" t="s">
        <v>13</v>
      </c>
      <c r="C7" s="47" t="s">
        <v>895</v>
      </c>
      <c r="D7" s="48">
        <v>44958</v>
      </c>
      <c r="E7" s="50">
        <v>140</v>
      </c>
      <c r="F7" s="50" t="s">
        <v>698</v>
      </c>
      <c r="G7" s="50" t="e">
        <f t="shared" si="0"/>
        <v>#VALUE!</v>
      </c>
    </row>
    <row r="8" spans="1:7" x14ac:dyDescent="0.25">
      <c r="A8" s="47" t="s">
        <v>39</v>
      </c>
      <c r="B8" s="47" t="s">
        <v>13</v>
      </c>
      <c r="C8" s="47" t="s">
        <v>896</v>
      </c>
      <c r="D8" s="48">
        <v>44960</v>
      </c>
      <c r="E8" s="50" t="s">
        <v>740</v>
      </c>
      <c r="F8" s="50" t="s">
        <v>741</v>
      </c>
      <c r="G8" s="50" t="e">
        <f t="shared" si="0"/>
        <v>#VALUE!</v>
      </c>
    </row>
    <row r="9" spans="1:7" x14ac:dyDescent="0.25">
      <c r="A9" s="47" t="s">
        <v>897</v>
      </c>
      <c r="B9" s="47" t="s">
        <v>13</v>
      </c>
      <c r="C9" s="47" t="s">
        <v>898</v>
      </c>
      <c r="D9" s="48">
        <v>44960</v>
      </c>
      <c r="E9" s="50">
        <v>95</v>
      </c>
      <c r="F9" s="50" t="s">
        <v>899</v>
      </c>
      <c r="G9" s="50" t="e">
        <f t="shared" si="0"/>
        <v>#VALUE!</v>
      </c>
    </row>
    <row r="10" spans="1:7" x14ac:dyDescent="0.25">
      <c r="A10" s="47" t="s">
        <v>35</v>
      </c>
      <c r="B10" s="47" t="s">
        <v>13</v>
      </c>
      <c r="C10" s="47" t="s">
        <v>900</v>
      </c>
      <c r="D10" s="48">
        <v>44960</v>
      </c>
      <c r="E10" s="50" t="s">
        <v>810</v>
      </c>
      <c r="F10" s="50" t="s">
        <v>811</v>
      </c>
      <c r="G10" s="50" t="e">
        <f t="shared" si="0"/>
        <v>#VALUE!</v>
      </c>
    </row>
    <row r="11" spans="1:7" x14ac:dyDescent="0.25">
      <c r="A11" s="47" t="s">
        <v>24</v>
      </c>
      <c r="B11" s="47" t="s">
        <v>13</v>
      </c>
      <c r="C11" s="47" t="s">
        <v>901</v>
      </c>
      <c r="D11" s="48">
        <v>44962</v>
      </c>
      <c r="E11" s="50" t="s">
        <v>718</v>
      </c>
      <c r="F11" s="50" t="s">
        <v>719</v>
      </c>
      <c r="G11" s="50" t="e">
        <f t="shared" si="0"/>
        <v>#VALUE!</v>
      </c>
    </row>
    <row r="12" spans="1:7" x14ac:dyDescent="0.25">
      <c r="A12" s="47" t="s">
        <v>22</v>
      </c>
      <c r="B12" s="47" t="s">
        <v>13</v>
      </c>
      <c r="C12" s="47" t="s">
        <v>902</v>
      </c>
      <c r="D12" s="48">
        <v>44962</v>
      </c>
      <c r="E12" s="50" t="s">
        <v>740</v>
      </c>
      <c r="F12" s="50" t="s">
        <v>741</v>
      </c>
      <c r="G12" s="50" t="e">
        <f t="shared" si="0"/>
        <v>#VALUE!</v>
      </c>
    </row>
    <row r="13" spans="1:7" x14ac:dyDescent="0.25">
      <c r="A13" s="47" t="s">
        <v>150</v>
      </c>
      <c r="B13" s="47" t="s">
        <v>13</v>
      </c>
      <c r="C13" s="47" t="s">
        <v>903</v>
      </c>
      <c r="D13" s="48">
        <v>44965</v>
      </c>
      <c r="E13" s="50" t="s">
        <v>824</v>
      </c>
      <c r="F13" s="50" t="s">
        <v>825</v>
      </c>
      <c r="G13" s="50" t="e">
        <f t="shared" si="0"/>
        <v>#VALUE!</v>
      </c>
    </row>
    <row r="14" spans="1:7" x14ac:dyDescent="0.25">
      <c r="A14" s="47" t="s">
        <v>766</v>
      </c>
      <c r="B14" s="47" t="s">
        <v>13</v>
      </c>
      <c r="C14" s="47" t="s">
        <v>904</v>
      </c>
      <c r="D14" s="48">
        <v>44965</v>
      </c>
      <c r="E14" s="50" t="s">
        <v>905</v>
      </c>
      <c r="F14" s="50" t="s">
        <v>906</v>
      </c>
      <c r="G14" s="50" t="e">
        <f t="shared" si="0"/>
        <v>#VALUE!</v>
      </c>
    </row>
    <row r="15" spans="1:7" x14ac:dyDescent="0.25">
      <c r="A15" s="47" t="s">
        <v>37</v>
      </c>
      <c r="B15" s="47" t="s">
        <v>13</v>
      </c>
      <c r="C15" s="47" t="s">
        <v>907</v>
      </c>
      <c r="D15" s="48">
        <v>44965</v>
      </c>
      <c r="E15" s="50">
        <v>45</v>
      </c>
      <c r="F15" s="50" t="s">
        <v>737</v>
      </c>
      <c r="G15" s="50" t="e">
        <f t="shared" si="0"/>
        <v>#VALUE!</v>
      </c>
    </row>
    <row r="16" spans="1:7" x14ac:dyDescent="0.25">
      <c r="A16" s="47" t="s">
        <v>766</v>
      </c>
      <c r="B16" s="47" t="s">
        <v>13</v>
      </c>
      <c r="C16" s="47" t="s">
        <v>908</v>
      </c>
      <c r="D16" s="48">
        <v>44966</v>
      </c>
      <c r="E16" s="50" t="s">
        <v>909</v>
      </c>
      <c r="F16" s="50" t="s">
        <v>910</v>
      </c>
      <c r="G16" s="50" t="e">
        <f t="shared" si="0"/>
        <v>#VALUE!</v>
      </c>
    </row>
    <row r="17" spans="1:7" x14ac:dyDescent="0.25">
      <c r="A17" s="47" t="s">
        <v>45</v>
      </c>
      <c r="B17" s="47" t="s">
        <v>13</v>
      </c>
      <c r="C17" s="47" t="s">
        <v>911</v>
      </c>
      <c r="D17" s="48">
        <v>44966</v>
      </c>
      <c r="E17" s="50" t="s">
        <v>912</v>
      </c>
      <c r="F17" s="50">
        <v>0</v>
      </c>
      <c r="G17" s="50" t="e">
        <f t="shared" si="0"/>
        <v>#VALUE!</v>
      </c>
    </row>
    <row r="18" spans="1:7" x14ac:dyDescent="0.25">
      <c r="A18" s="47" t="s">
        <v>45</v>
      </c>
      <c r="B18" s="47" t="s">
        <v>13</v>
      </c>
      <c r="C18" s="47" t="s">
        <v>913</v>
      </c>
      <c r="D18" s="48">
        <v>44966</v>
      </c>
      <c r="E18" s="50" t="s">
        <v>914</v>
      </c>
      <c r="F18" s="50">
        <v>0</v>
      </c>
      <c r="G18" s="50" t="e">
        <f t="shared" si="0"/>
        <v>#VALUE!</v>
      </c>
    </row>
    <row r="19" spans="1:7" x14ac:dyDescent="0.25">
      <c r="A19" s="47" t="s">
        <v>45</v>
      </c>
      <c r="B19" s="47" t="s">
        <v>13</v>
      </c>
      <c r="C19" s="47" t="s">
        <v>915</v>
      </c>
      <c r="D19" s="48">
        <v>44966</v>
      </c>
      <c r="E19" s="50" t="s">
        <v>916</v>
      </c>
      <c r="F19" s="50">
        <v>0</v>
      </c>
      <c r="G19" s="50" t="e">
        <f t="shared" si="0"/>
        <v>#VALUE!</v>
      </c>
    </row>
    <row r="20" spans="1:7" x14ac:dyDescent="0.25">
      <c r="A20" s="47" t="s">
        <v>45</v>
      </c>
      <c r="B20" s="47" t="s">
        <v>13</v>
      </c>
      <c r="C20" s="47" t="s">
        <v>917</v>
      </c>
      <c r="D20" s="48">
        <v>44966</v>
      </c>
      <c r="E20" s="50">
        <v>245</v>
      </c>
      <c r="F20" s="50">
        <v>0</v>
      </c>
      <c r="G20" s="50">
        <f t="shared" si="0"/>
        <v>245</v>
      </c>
    </row>
    <row r="21" spans="1:7" x14ac:dyDescent="0.25">
      <c r="A21" s="47" t="s">
        <v>45</v>
      </c>
      <c r="B21" s="47" t="s">
        <v>13</v>
      </c>
      <c r="C21" s="47" t="s">
        <v>918</v>
      </c>
      <c r="D21" s="48">
        <v>44966</v>
      </c>
      <c r="E21" s="50" t="s">
        <v>758</v>
      </c>
      <c r="F21" s="50">
        <v>0</v>
      </c>
      <c r="G21" s="50" t="e">
        <f t="shared" si="0"/>
        <v>#VALUE!</v>
      </c>
    </row>
    <row r="22" spans="1:7" x14ac:dyDescent="0.25">
      <c r="A22" s="47" t="s">
        <v>45</v>
      </c>
      <c r="B22" s="47" t="s">
        <v>13</v>
      </c>
      <c r="C22" s="47" t="s">
        <v>919</v>
      </c>
      <c r="D22" s="48">
        <v>44966</v>
      </c>
      <c r="E22" s="50" t="s">
        <v>920</v>
      </c>
      <c r="F22" s="50">
        <v>0</v>
      </c>
      <c r="G22" s="50" t="e">
        <f t="shared" si="0"/>
        <v>#VALUE!</v>
      </c>
    </row>
    <row r="23" spans="1:7" x14ac:dyDescent="0.25">
      <c r="A23" s="47" t="s">
        <v>33</v>
      </c>
      <c r="B23" s="47" t="s">
        <v>13</v>
      </c>
      <c r="C23" s="47" t="s">
        <v>921</v>
      </c>
      <c r="D23" s="48">
        <v>44966</v>
      </c>
      <c r="E23" s="50" t="s">
        <v>922</v>
      </c>
      <c r="F23" s="50" t="s">
        <v>923</v>
      </c>
      <c r="G23" s="50" t="e">
        <f t="shared" si="0"/>
        <v>#VALUE!</v>
      </c>
    </row>
    <row r="24" spans="1:7" x14ac:dyDescent="0.25">
      <c r="A24" s="47" t="s">
        <v>61</v>
      </c>
      <c r="B24" s="47" t="s">
        <v>13</v>
      </c>
      <c r="C24" s="47" t="s">
        <v>925</v>
      </c>
      <c r="D24" s="48">
        <v>44966</v>
      </c>
      <c r="E24" s="50">
        <v>1060</v>
      </c>
      <c r="F24" s="50">
        <v>0</v>
      </c>
      <c r="G24" s="50">
        <f t="shared" si="0"/>
        <v>1060</v>
      </c>
    </row>
    <row r="25" spans="1:7" x14ac:dyDescent="0.25">
      <c r="A25" s="47" t="s">
        <v>61</v>
      </c>
      <c r="B25" s="47" t="s">
        <v>13</v>
      </c>
      <c r="C25" s="47" t="s">
        <v>926</v>
      </c>
      <c r="D25" s="48">
        <v>44966</v>
      </c>
      <c r="E25" s="50">
        <v>265</v>
      </c>
      <c r="F25" s="50" t="s">
        <v>785</v>
      </c>
      <c r="G25" s="50" t="e">
        <f t="shared" si="0"/>
        <v>#VALUE!</v>
      </c>
    </row>
    <row r="26" spans="1:7" x14ac:dyDescent="0.25">
      <c r="A26" s="47" t="s">
        <v>48</v>
      </c>
      <c r="B26" s="47" t="s">
        <v>13</v>
      </c>
      <c r="C26" s="47" t="s">
        <v>927</v>
      </c>
      <c r="D26" s="48">
        <v>44966</v>
      </c>
      <c r="E26" s="50" t="s">
        <v>761</v>
      </c>
      <c r="F26" s="50" t="s">
        <v>747</v>
      </c>
      <c r="G26" s="50" t="e">
        <f t="shared" si="0"/>
        <v>#VALUE!</v>
      </c>
    </row>
    <row r="27" spans="1:7" x14ac:dyDescent="0.25">
      <c r="A27" s="47" t="s">
        <v>48</v>
      </c>
      <c r="B27" s="47" t="s">
        <v>13</v>
      </c>
      <c r="C27" s="47" t="s">
        <v>929</v>
      </c>
      <c r="D27" s="48">
        <v>44966</v>
      </c>
      <c r="E27" s="50" t="s">
        <v>930</v>
      </c>
      <c r="F27" s="50" t="s">
        <v>747</v>
      </c>
      <c r="G27" s="50" t="e">
        <f t="shared" si="0"/>
        <v>#VALUE!</v>
      </c>
    </row>
    <row r="28" spans="1:7" x14ac:dyDescent="0.25">
      <c r="A28" s="47" t="s">
        <v>48</v>
      </c>
      <c r="B28" s="47" t="s">
        <v>13</v>
      </c>
      <c r="C28" s="47" t="s">
        <v>931</v>
      </c>
      <c r="D28" s="48">
        <v>44966</v>
      </c>
      <c r="E28" s="50" t="s">
        <v>932</v>
      </c>
      <c r="F28" s="50" t="s">
        <v>747</v>
      </c>
      <c r="G28" s="50" t="e">
        <f t="shared" si="0"/>
        <v>#VALUE!</v>
      </c>
    </row>
    <row r="29" spans="1:7" x14ac:dyDescent="0.25">
      <c r="A29" s="47" t="s">
        <v>48</v>
      </c>
      <c r="B29" s="47" t="s">
        <v>13</v>
      </c>
      <c r="C29" s="47" t="s">
        <v>933</v>
      </c>
      <c r="D29" s="48">
        <v>44966</v>
      </c>
      <c r="E29" s="50" t="s">
        <v>934</v>
      </c>
      <c r="F29" s="50" t="s">
        <v>753</v>
      </c>
      <c r="G29" s="50" t="e">
        <f t="shared" si="0"/>
        <v>#VALUE!</v>
      </c>
    </row>
    <row r="30" spans="1:7" x14ac:dyDescent="0.25">
      <c r="A30" s="47" t="s">
        <v>48</v>
      </c>
      <c r="B30" s="47" t="s">
        <v>13</v>
      </c>
      <c r="C30" s="47" t="s">
        <v>935</v>
      </c>
      <c r="D30" s="48">
        <v>44966</v>
      </c>
      <c r="E30" s="50" t="s">
        <v>936</v>
      </c>
      <c r="F30" s="50" t="s">
        <v>747</v>
      </c>
      <c r="G30" s="50" t="e">
        <f t="shared" si="0"/>
        <v>#VALUE!</v>
      </c>
    </row>
    <row r="31" spans="1:7" x14ac:dyDescent="0.25">
      <c r="A31" s="47" t="s">
        <v>937</v>
      </c>
      <c r="B31" s="47" t="s">
        <v>13</v>
      </c>
      <c r="C31" s="47" t="s">
        <v>938</v>
      </c>
      <c r="D31" s="48">
        <v>44966</v>
      </c>
      <c r="E31" s="50">
        <v>123</v>
      </c>
      <c r="F31" s="50" t="s">
        <v>939</v>
      </c>
      <c r="G31" s="50" t="e">
        <f t="shared" si="0"/>
        <v>#VALUE!</v>
      </c>
    </row>
    <row r="32" spans="1:7" x14ac:dyDescent="0.25">
      <c r="A32" s="47" t="s">
        <v>48</v>
      </c>
      <c r="B32" s="47" t="s">
        <v>13</v>
      </c>
      <c r="C32" s="47" t="s">
        <v>940</v>
      </c>
      <c r="D32" s="48">
        <v>44966</v>
      </c>
      <c r="E32" s="50" t="s">
        <v>746</v>
      </c>
      <c r="F32" s="50" t="s">
        <v>747</v>
      </c>
      <c r="G32" s="50" t="e">
        <f t="shared" si="0"/>
        <v>#VALUE!</v>
      </c>
    </row>
    <row r="33" spans="1:7" x14ac:dyDescent="0.25">
      <c r="A33" s="47" t="s">
        <v>941</v>
      </c>
      <c r="B33" s="47" t="s">
        <v>13</v>
      </c>
      <c r="C33" s="47" t="s">
        <v>942</v>
      </c>
      <c r="D33" s="48">
        <v>44970</v>
      </c>
      <c r="E33" s="50">
        <v>40</v>
      </c>
      <c r="F33" s="50">
        <v>0</v>
      </c>
      <c r="G33" s="50">
        <f t="shared" si="0"/>
        <v>40</v>
      </c>
    </row>
    <row r="34" spans="1:7" x14ac:dyDescent="0.25">
      <c r="A34" s="47" t="s">
        <v>95</v>
      </c>
      <c r="B34" s="47" t="s">
        <v>13</v>
      </c>
      <c r="C34" s="47" t="s">
        <v>943</v>
      </c>
      <c r="D34" s="48">
        <v>44970</v>
      </c>
      <c r="E34" s="50" t="s">
        <v>827</v>
      </c>
      <c r="F34" s="50" t="s">
        <v>828</v>
      </c>
      <c r="G34" s="50" t="e">
        <f t="shared" si="0"/>
        <v>#VALUE!</v>
      </c>
    </row>
    <row r="35" spans="1:7" x14ac:dyDescent="0.25">
      <c r="A35" s="47" t="s">
        <v>137</v>
      </c>
      <c r="B35" s="47" t="s">
        <v>13</v>
      </c>
      <c r="C35" s="47" t="s">
        <v>944</v>
      </c>
      <c r="D35" s="48">
        <v>44970</v>
      </c>
      <c r="E35" s="50" t="s">
        <v>945</v>
      </c>
      <c r="F35" s="50" t="s">
        <v>824</v>
      </c>
      <c r="G35" s="50" t="e">
        <f t="shared" si="0"/>
        <v>#VALUE!</v>
      </c>
    </row>
    <row r="36" spans="1:7" x14ac:dyDescent="0.25">
      <c r="A36" s="47" t="s">
        <v>137</v>
      </c>
      <c r="B36" s="47" t="s">
        <v>13</v>
      </c>
      <c r="C36" s="47" t="s">
        <v>946</v>
      </c>
      <c r="D36" s="48">
        <v>44970</v>
      </c>
      <c r="E36" s="50" t="s">
        <v>947</v>
      </c>
      <c r="F36" s="50" t="s">
        <v>948</v>
      </c>
      <c r="G36" s="50" t="e">
        <f t="shared" si="0"/>
        <v>#VALUE!</v>
      </c>
    </row>
    <row r="37" spans="1:7" x14ac:dyDescent="0.25">
      <c r="A37" s="47" t="s">
        <v>66</v>
      </c>
      <c r="B37" s="47" t="s">
        <v>13</v>
      </c>
      <c r="C37" s="47" t="s">
        <v>949</v>
      </c>
      <c r="D37" s="48">
        <v>44971</v>
      </c>
      <c r="E37" s="50" t="s">
        <v>854</v>
      </c>
      <c r="F37" s="50" t="s">
        <v>855</v>
      </c>
      <c r="G37" s="50" t="e">
        <f t="shared" si="0"/>
        <v>#VALUE!</v>
      </c>
    </row>
    <row r="38" spans="1:7" x14ac:dyDescent="0.25">
      <c r="A38" s="47" t="s">
        <v>812</v>
      </c>
      <c r="B38" s="47" t="s">
        <v>13</v>
      </c>
      <c r="C38" s="47" t="s">
        <v>949</v>
      </c>
      <c r="D38" s="48">
        <v>44971</v>
      </c>
      <c r="E38" s="50">
        <v>900</v>
      </c>
      <c r="F38" s="50">
        <v>0</v>
      </c>
      <c r="G38" s="50">
        <f t="shared" si="0"/>
        <v>900</v>
      </c>
    </row>
    <row r="39" spans="1:7" x14ac:dyDescent="0.25">
      <c r="A39" s="47" t="s">
        <v>199</v>
      </c>
      <c r="B39" s="47" t="s">
        <v>13</v>
      </c>
      <c r="C39" s="47" t="s">
        <v>950</v>
      </c>
      <c r="D39" s="48">
        <v>44972</v>
      </c>
      <c r="E39" s="50" t="s">
        <v>951</v>
      </c>
      <c r="F39" s="50" t="s">
        <v>952</v>
      </c>
      <c r="G39" s="50" t="e">
        <f t="shared" si="0"/>
        <v>#VALUE!</v>
      </c>
    </row>
    <row r="40" spans="1:7" x14ac:dyDescent="0.25">
      <c r="A40" s="47" t="s">
        <v>95</v>
      </c>
      <c r="B40" s="47" t="s">
        <v>13</v>
      </c>
      <c r="C40" s="47" t="s">
        <v>953</v>
      </c>
      <c r="D40" s="48">
        <v>44972</v>
      </c>
      <c r="E40" s="50" t="s">
        <v>827</v>
      </c>
      <c r="F40" s="50" t="s">
        <v>828</v>
      </c>
      <c r="G40" s="50" t="e">
        <f t="shared" si="0"/>
        <v>#VALUE!</v>
      </c>
    </row>
    <row r="41" spans="1:7" x14ac:dyDescent="0.25">
      <c r="A41" s="47" t="s">
        <v>95</v>
      </c>
      <c r="B41" s="47" t="s">
        <v>13</v>
      </c>
      <c r="C41" s="47" t="s">
        <v>954</v>
      </c>
      <c r="D41" s="48">
        <v>44972</v>
      </c>
      <c r="E41" s="50" t="s">
        <v>827</v>
      </c>
      <c r="F41" s="50" t="s">
        <v>828</v>
      </c>
      <c r="G41" s="50" t="e">
        <f t="shared" si="0"/>
        <v>#VALUE!</v>
      </c>
    </row>
    <row r="42" spans="1:7" x14ac:dyDescent="0.25">
      <c r="A42" s="47" t="s">
        <v>95</v>
      </c>
      <c r="B42" s="47" t="s">
        <v>13</v>
      </c>
      <c r="C42" s="47" t="s">
        <v>955</v>
      </c>
      <c r="D42" s="48">
        <v>44972</v>
      </c>
      <c r="E42" s="50" t="s">
        <v>827</v>
      </c>
      <c r="F42" s="50" t="s">
        <v>828</v>
      </c>
      <c r="G42" s="50" t="e">
        <f t="shared" si="0"/>
        <v>#VALUE!</v>
      </c>
    </row>
    <row r="43" spans="1:7" x14ac:dyDescent="0.25">
      <c r="A43" s="47" t="s">
        <v>95</v>
      </c>
      <c r="B43" s="47" t="s">
        <v>13</v>
      </c>
      <c r="C43" s="47" t="s">
        <v>956</v>
      </c>
      <c r="D43" s="48">
        <v>44972</v>
      </c>
      <c r="E43" s="50" t="s">
        <v>827</v>
      </c>
      <c r="F43" s="50" t="s">
        <v>828</v>
      </c>
      <c r="G43" s="50" t="e">
        <f t="shared" si="0"/>
        <v>#VALUE!</v>
      </c>
    </row>
    <row r="44" spans="1:7" x14ac:dyDescent="0.25">
      <c r="A44" s="47" t="s">
        <v>95</v>
      </c>
      <c r="B44" s="47" t="s">
        <v>13</v>
      </c>
      <c r="C44" s="47" t="s">
        <v>957</v>
      </c>
      <c r="D44" s="48">
        <v>44972</v>
      </c>
      <c r="E44" s="50" t="s">
        <v>827</v>
      </c>
      <c r="F44" s="50" t="s">
        <v>828</v>
      </c>
      <c r="G44" s="50" t="e">
        <f t="shared" si="0"/>
        <v>#VALUE!</v>
      </c>
    </row>
    <row r="45" spans="1:7" x14ac:dyDescent="0.25">
      <c r="A45" s="47" t="s">
        <v>95</v>
      </c>
      <c r="B45" s="47" t="s">
        <v>13</v>
      </c>
      <c r="C45" s="47" t="s">
        <v>958</v>
      </c>
      <c r="D45" s="48">
        <v>44972</v>
      </c>
      <c r="E45" s="50" t="s">
        <v>827</v>
      </c>
      <c r="F45" s="50" t="s">
        <v>828</v>
      </c>
      <c r="G45" s="50" t="e">
        <f t="shared" si="0"/>
        <v>#VALUE!</v>
      </c>
    </row>
    <row r="46" spans="1:7" x14ac:dyDescent="0.25">
      <c r="A46" s="47" t="s">
        <v>95</v>
      </c>
      <c r="B46" s="47" t="s">
        <v>13</v>
      </c>
      <c r="C46" s="47" t="s">
        <v>959</v>
      </c>
      <c r="D46" s="48">
        <v>44972</v>
      </c>
      <c r="E46" s="50" t="s">
        <v>827</v>
      </c>
      <c r="F46" s="50" t="s">
        <v>828</v>
      </c>
      <c r="G46" s="50" t="e">
        <f t="shared" si="0"/>
        <v>#VALUE!</v>
      </c>
    </row>
    <row r="47" spans="1:7" x14ac:dyDescent="0.25">
      <c r="A47" s="47" t="s">
        <v>95</v>
      </c>
      <c r="B47" s="47" t="s">
        <v>13</v>
      </c>
      <c r="C47" s="47" t="s">
        <v>960</v>
      </c>
      <c r="D47" s="48">
        <v>44972</v>
      </c>
      <c r="E47" s="50" t="s">
        <v>827</v>
      </c>
      <c r="F47" s="50" t="s">
        <v>828</v>
      </c>
      <c r="G47" s="50" t="e">
        <f t="shared" si="0"/>
        <v>#VALUE!</v>
      </c>
    </row>
    <row r="48" spans="1:7" x14ac:dyDescent="0.25">
      <c r="A48" s="47" t="s">
        <v>961</v>
      </c>
      <c r="B48" s="47" t="s">
        <v>13</v>
      </c>
      <c r="C48" s="47" t="s">
        <v>962</v>
      </c>
      <c r="D48" s="48">
        <v>44973</v>
      </c>
      <c r="E48" s="50" t="s">
        <v>963</v>
      </c>
      <c r="F48" s="50">
        <v>0</v>
      </c>
      <c r="G48" s="50" t="e">
        <f t="shared" si="0"/>
        <v>#VALUE!</v>
      </c>
    </row>
    <row r="49" spans="1:7" x14ac:dyDescent="0.25">
      <c r="A49" s="47" t="s">
        <v>815</v>
      </c>
      <c r="B49" s="47" t="s">
        <v>13</v>
      </c>
      <c r="C49" s="47" t="s">
        <v>964</v>
      </c>
      <c r="D49" s="48">
        <v>44974</v>
      </c>
      <c r="E49" s="50" t="s">
        <v>965</v>
      </c>
      <c r="F49" s="50">
        <v>0</v>
      </c>
      <c r="G49" s="50" t="e">
        <f t="shared" si="0"/>
        <v>#VALUE!</v>
      </c>
    </row>
    <row r="50" spans="1:7" x14ac:dyDescent="0.25">
      <c r="A50" s="47" t="s">
        <v>966</v>
      </c>
      <c r="B50" s="47" t="s">
        <v>13</v>
      </c>
      <c r="C50" s="47" t="s">
        <v>967</v>
      </c>
      <c r="D50" s="48">
        <v>44974</v>
      </c>
      <c r="E50" s="50" t="s">
        <v>968</v>
      </c>
      <c r="F50" s="50" t="s">
        <v>914</v>
      </c>
      <c r="G50" s="50" t="e">
        <f t="shared" si="0"/>
        <v>#VALUE!</v>
      </c>
    </row>
    <row r="51" spans="1:7" x14ac:dyDescent="0.25">
      <c r="A51" s="47" t="s">
        <v>17</v>
      </c>
      <c r="B51" s="47" t="s">
        <v>13</v>
      </c>
      <c r="C51" s="47" t="s">
        <v>969</v>
      </c>
      <c r="D51" s="48">
        <v>44980</v>
      </c>
      <c r="E51" s="50" t="s">
        <v>724</v>
      </c>
      <c r="F51" s="50" t="s">
        <v>970</v>
      </c>
      <c r="G51" s="50" t="e">
        <f t="shared" si="0"/>
        <v>#VALUE!</v>
      </c>
    </row>
    <row r="52" spans="1:7" x14ac:dyDescent="0.25">
      <c r="A52" s="47" t="s">
        <v>39</v>
      </c>
      <c r="B52" s="47" t="s">
        <v>13</v>
      </c>
      <c r="C52" s="47" t="s">
        <v>972</v>
      </c>
      <c r="D52" s="48">
        <v>44980</v>
      </c>
      <c r="E52" s="50" t="s">
        <v>810</v>
      </c>
      <c r="F52" s="50" t="s">
        <v>811</v>
      </c>
      <c r="G52" s="50" t="e">
        <f t="shared" si="0"/>
        <v>#VALUE!</v>
      </c>
    </row>
    <row r="53" spans="1:7" x14ac:dyDescent="0.25">
      <c r="A53" s="47" t="s">
        <v>28</v>
      </c>
      <c r="B53" s="47" t="s">
        <v>13</v>
      </c>
      <c r="C53" s="47" t="s">
        <v>973</v>
      </c>
      <c r="D53" s="48">
        <v>44980</v>
      </c>
      <c r="E53" s="50" t="s">
        <v>974</v>
      </c>
      <c r="F53" s="50" t="s">
        <v>975</v>
      </c>
      <c r="G53" s="50" t="e">
        <f t="shared" si="0"/>
        <v>#VALUE!</v>
      </c>
    </row>
    <row r="54" spans="1:7" x14ac:dyDescent="0.25">
      <c r="A54" s="47" t="s">
        <v>39</v>
      </c>
      <c r="B54" s="47" t="s">
        <v>13</v>
      </c>
      <c r="C54" s="47" t="s">
        <v>976</v>
      </c>
      <c r="D54" s="48">
        <v>44980</v>
      </c>
      <c r="E54" s="50" t="s">
        <v>824</v>
      </c>
      <c r="F54" s="50" t="s">
        <v>825</v>
      </c>
      <c r="G54" s="50" t="e">
        <f t="shared" si="0"/>
        <v>#VALUE!</v>
      </c>
    </row>
    <row r="55" spans="1:7" x14ac:dyDescent="0.25">
      <c r="A55" s="47" t="s">
        <v>84</v>
      </c>
      <c r="B55" s="47" t="s">
        <v>13</v>
      </c>
      <c r="C55" s="47" t="s">
        <v>977</v>
      </c>
      <c r="D55" s="48">
        <v>44981</v>
      </c>
      <c r="E55" s="50" t="s">
        <v>978</v>
      </c>
      <c r="F55" s="50">
        <v>0</v>
      </c>
      <c r="G55" s="50" t="e">
        <f t="shared" si="0"/>
        <v>#VALUE!</v>
      </c>
    </row>
    <row r="56" spans="1:7" x14ac:dyDescent="0.25">
      <c r="A56" s="47" t="s">
        <v>72</v>
      </c>
      <c r="B56" s="47" t="s">
        <v>13</v>
      </c>
      <c r="C56" s="47" t="s">
        <v>979</v>
      </c>
      <c r="D56" s="48">
        <v>44981</v>
      </c>
      <c r="E56" s="50" t="s">
        <v>980</v>
      </c>
      <c r="F56" s="50">
        <v>0</v>
      </c>
      <c r="G56" s="50" t="e">
        <f t="shared" si="0"/>
        <v>#VALUE!</v>
      </c>
    </row>
    <row r="57" spans="1:7" x14ac:dyDescent="0.25">
      <c r="A57" s="47" t="s">
        <v>33</v>
      </c>
      <c r="B57" s="47" t="s">
        <v>13</v>
      </c>
      <c r="C57" s="47" t="s">
        <v>981</v>
      </c>
      <c r="D57" s="48">
        <v>44981</v>
      </c>
      <c r="E57" s="50" t="s">
        <v>922</v>
      </c>
      <c r="F57" s="50" t="s">
        <v>923</v>
      </c>
      <c r="G57" s="50" t="e">
        <f t="shared" si="0"/>
        <v>#VALUE!</v>
      </c>
    </row>
    <row r="58" spans="1:7" x14ac:dyDescent="0.25">
      <c r="A58" s="47" t="s">
        <v>74</v>
      </c>
      <c r="B58" s="47" t="s">
        <v>13</v>
      </c>
      <c r="C58" s="47" t="s">
        <v>982</v>
      </c>
      <c r="D58" s="48">
        <v>44983</v>
      </c>
      <c r="E58" s="50" t="s">
        <v>983</v>
      </c>
      <c r="F58" s="50" t="s">
        <v>984</v>
      </c>
      <c r="G58" s="50" t="e">
        <f t="shared" si="0"/>
        <v>#VALUE!</v>
      </c>
    </row>
    <row r="59" spans="1:7" x14ac:dyDescent="0.25">
      <c r="A59" s="47" t="s">
        <v>17</v>
      </c>
      <c r="B59" s="47" t="s">
        <v>13</v>
      </c>
      <c r="C59" s="47" t="s">
        <v>985</v>
      </c>
      <c r="D59" s="48">
        <v>44983</v>
      </c>
      <c r="E59" s="50" t="s">
        <v>986</v>
      </c>
      <c r="F59" s="50" t="s">
        <v>803</v>
      </c>
      <c r="G59" s="50" t="e">
        <f t="shared" si="0"/>
        <v>#VALUE!</v>
      </c>
    </row>
    <row r="60" spans="1:7" x14ac:dyDescent="0.25">
      <c r="A60" s="47" t="s">
        <v>61</v>
      </c>
      <c r="B60" s="47" t="s">
        <v>13</v>
      </c>
      <c r="C60" s="47" t="s">
        <v>988</v>
      </c>
      <c r="D60" s="48">
        <v>44984</v>
      </c>
      <c r="E60" s="50">
        <v>265</v>
      </c>
      <c r="F60" s="50" t="s">
        <v>785</v>
      </c>
      <c r="G60" s="50" t="e">
        <f t="shared" si="0"/>
        <v>#VALUE!</v>
      </c>
    </row>
    <row r="61" spans="1:7" x14ac:dyDescent="0.25">
      <c r="A61" s="47" t="s">
        <v>61</v>
      </c>
      <c r="B61" s="47" t="s">
        <v>13</v>
      </c>
      <c r="C61" s="47" t="s">
        <v>989</v>
      </c>
      <c r="D61" s="48">
        <v>44984</v>
      </c>
      <c r="E61" s="50">
        <v>1060</v>
      </c>
      <c r="F61" s="50">
        <v>0</v>
      </c>
      <c r="G61" s="50">
        <f t="shared" si="0"/>
        <v>1060</v>
      </c>
    </row>
    <row r="62" spans="1:7" x14ac:dyDescent="0.25">
      <c r="A62" s="47" t="s">
        <v>111</v>
      </c>
      <c r="B62" s="47" t="s">
        <v>13</v>
      </c>
      <c r="C62" s="47" t="s">
        <v>990</v>
      </c>
      <c r="D62" s="48">
        <v>44984</v>
      </c>
      <c r="E62" s="50" t="s">
        <v>991</v>
      </c>
      <c r="F62" s="50">
        <v>6</v>
      </c>
      <c r="G62" s="50" t="e">
        <f t="shared" si="0"/>
        <v>#VALUE!</v>
      </c>
    </row>
    <row r="63" spans="1:7" x14ac:dyDescent="0.25">
      <c r="A63" s="47" t="s">
        <v>39</v>
      </c>
      <c r="B63" s="47" t="s">
        <v>13</v>
      </c>
      <c r="C63" s="47" t="s">
        <v>992</v>
      </c>
      <c r="D63" s="48">
        <v>44984</v>
      </c>
      <c r="E63" s="50" t="s">
        <v>740</v>
      </c>
      <c r="F63" s="50" t="s">
        <v>741</v>
      </c>
      <c r="G63" s="50" t="e">
        <f t="shared" si="0"/>
        <v>#VALUE!</v>
      </c>
    </row>
    <row r="64" spans="1:7" x14ac:dyDescent="0.25">
      <c r="A64" s="47" t="s">
        <v>74</v>
      </c>
      <c r="B64" s="47" t="s">
        <v>13</v>
      </c>
      <c r="C64" s="47" t="s">
        <v>993</v>
      </c>
      <c r="D64" s="48">
        <v>44985</v>
      </c>
      <c r="E64" s="50" t="s">
        <v>740</v>
      </c>
      <c r="F64" s="50" t="s">
        <v>741</v>
      </c>
      <c r="G64" s="50" t="e">
        <f t="shared" si="0"/>
        <v>#VALUE!</v>
      </c>
    </row>
    <row r="65" spans="7:7" x14ac:dyDescent="0.25">
      <c r="G65" s="99" t="e">
        <f>SUM(G2:G64)</f>
        <v>#VALUE!</v>
      </c>
    </row>
    <row r="66" spans="7:7" x14ac:dyDescent="0.25">
      <c r="G66" s="98"/>
    </row>
  </sheetData>
  <autoFilter ref="A1:J1" xr:uid="{00000000-0009-0000-0000-000001000000}"/>
  <pageMargins left="0.70866141732283472" right="0.70866141732283472" top="0.74803149606299213" bottom="0.74803149606299213" header="0.31496062992125984" footer="0.31496062992125984"/>
  <pageSetup paperSize="9" fitToWidth="2" orientation="landscape" horizontalDpi="0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2:J66"/>
  <sheetViews>
    <sheetView topLeftCell="A61" workbookViewId="0">
      <selection activeCell="N10" sqref="N10"/>
    </sheetView>
  </sheetViews>
  <sheetFormatPr baseColWidth="10" defaultRowHeight="15" x14ac:dyDescent="0.25"/>
  <cols>
    <col min="1" max="1" width="12.140625" style="8" bestFit="1" customWidth="1"/>
    <col min="6" max="6" width="21.28515625" customWidth="1"/>
  </cols>
  <sheetData>
    <row r="2" spans="1:10" x14ac:dyDescent="0.25">
      <c r="A2" s="52" t="s">
        <v>0</v>
      </c>
      <c r="B2" s="41" t="s">
        <v>1</v>
      </c>
      <c r="C2" s="41" t="s">
        <v>2</v>
      </c>
      <c r="D2" s="41" t="s">
        <v>3</v>
      </c>
      <c r="E2" s="41" t="s">
        <v>4</v>
      </c>
      <c r="F2" s="41" t="s">
        <v>5</v>
      </c>
      <c r="G2" s="41" t="s">
        <v>6</v>
      </c>
      <c r="H2" s="41" t="s">
        <v>8</v>
      </c>
      <c r="I2" s="41" t="s">
        <v>9</v>
      </c>
      <c r="J2" s="41" t="s">
        <v>10</v>
      </c>
    </row>
    <row r="3" spans="1:10" x14ac:dyDescent="0.25">
      <c r="A3" s="46">
        <v>1791287541001</v>
      </c>
      <c r="B3" s="47" t="s">
        <v>12</v>
      </c>
      <c r="C3" s="47" t="s">
        <v>13</v>
      </c>
      <c r="D3" s="47" t="s">
        <v>994</v>
      </c>
      <c r="E3" s="47">
        <v>1.0320230117912801E+47</v>
      </c>
      <c r="F3" s="51">
        <v>44986.236643518518</v>
      </c>
      <c r="G3" s="48">
        <v>44986</v>
      </c>
      <c r="H3" s="50">
        <v>140</v>
      </c>
      <c r="I3" s="50" t="s">
        <v>698</v>
      </c>
      <c r="J3" s="50" t="s">
        <v>699</v>
      </c>
    </row>
    <row r="4" spans="1:10" x14ac:dyDescent="0.25">
      <c r="A4" s="46">
        <v>992739401001</v>
      </c>
      <c r="B4" s="47" t="s">
        <v>74</v>
      </c>
      <c r="C4" s="47" t="s">
        <v>13</v>
      </c>
      <c r="D4" s="47" t="s">
        <v>995</v>
      </c>
      <c r="E4" s="47">
        <v>1.03202301099273E+47</v>
      </c>
      <c r="F4" s="51">
        <v>44986.349803240744</v>
      </c>
      <c r="G4" s="48">
        <v>44986</v>
      </c>
      <c r="H4" s="50" t="s">
        <v>810</v>
      </c>
      <c r="I4" s="50" t="s">
        <v>811</v>
      </c>
      <c r="J4" s="50">
        <v>12</v>
      </c>
    </row>
    <row r="5" spans="1:10" x14ac:dyDescent="0.25">
      <c r="A5" s="46">
        <v>1791251237001</v>
      </c>
      <c r="B5" s="47" t="s">
        <v>15</v>
      </c>
      <c r="C5" s="47" t="s">
        <v>13</v>
      </c>
      <c r="D5" s="47" t="s">
        <v>996</v>
      </c>
      <c r="E5" s="47">
        <v>1.0320230117912501E+47</v>
      </c>
      <c r="F5" s="51">
        <v>44986.625949074078</v>
      </c>
      <c r="G5" s="48">
        <v>44986</v>
      </c>
      <c r="H5" s="50" t="s">
        <v>997</v>
      </c>
      <c r="I5" s="50" t="s">
        <v>998</v>
      </c>
      <c r="J5" s="50" t="s">
        <v>999</v>
      </c>
    </row>
    <row r="6" spans="1:10" x14ac:dyDescent="0.25">
      <c r="A6" s="46">
        <v>1791251237001</v>
      </c>
      <c r="B6" s="47" t="s">
        <v>15</v>
      </c>
      <c r="C6" s="47" t="s">
        <v>13</v>
      </c>
      <c r="D6" s="47" t="s">
        <v>1000</v>
      </c>
      <c r="E6" s="47">
        <v>1.0320230117912501E+47</v>
      </c>
      <c r="F6" s="51">
        <v>44986.61959490741</v>
      </c>
      <c r="G6" s="48">
        <v>44986</v>
      </c>
      <c r="H6" s="50" t="s">
        <v>1001</v>
      </c>
      <c r="I6" s="50" t="s">
        <v>1002</v>
      </c>
      <c r="J6" s="50" t="s">
        <v>1003</v>
      </c>
    </row>
    <row r="7" spans="1:10" x14ac:dyDescent="0.25">
      <c r="A7" s="46">
        <v>992560754001</v>
      </c>
      <c r="B7" s="47" t="s">
        <v>229</v>
      </c>
      <c r="C7" s="47" t="s">
        <v>13</v>
      </c>
      <c r="D7" s="47" t="s">
        <v>1004</v>
      </c>
      <c r="E7" s="47">
        <v>1.03202301099256E+47</v>
      </c>
      <c r="F7" s="51">
        <v>44987.706585648149</v>
      </c>
      <c r="G7" s="48">
        <v>44986</v>
      </c>
      <c r="H7" s="50" t="s">
        <v>1005</v>
      </c>
      <c r="I7" s="50" t="s">
        <v>1006</v>
      </c>
      <c r="J7" s="50" t="s">
        <v>1007</v>
      </c>
    </row>
    <row r="8" spans="1:10" x14ac:dyDescent="0.25">
      <c r="A8" s="46">
        <v>101518660001</v>
      </c>
      <c r="B8" s="47" t="s">
        <v>31</v>
      </c>
      <c r="C8" s="47" t="s">
        <v>13</v>
      </c>
      <c r="D8" s="47" t="s">
        <v>1008</v>
      </c>
      <c r="E8" s="47">
        <v>1.03202301010151E+47</v>
      </c>
      <c r="F8" s="51">
        <v>44986.433993055558</v>
      </c>
      <c r="G8" s="48">
        <v>44986</v>
      </c>
      <c r="H8" s="50" t="s">
        <v>556</v>
      </c>
      <c r="I8" s="50" t="s">
        <v>715</v>
      </c>
      <c r="J8" s="50" t="s">
        <v>1009</v>
      </c>
    </row>
    <row r="9" spans="1:10" x14ac:dyDescent="0.25">
      <c r="A9" s="46">
        <v>992732458001</v>
      </c>
      <c r="B9" s="47" t="s">
        <v>17</v>
      </c>
      <c r="C9" s="47" t="s">
        <v>13</v>
      </c>
      <c r="D9" s="47" t="s">
        <v>1010</v>
      </c>
      <c r="E9" s="47">
        <v>2.0320230109927298E+47</v>
      </c>
      <c r="F9" s="51">
        <v>44987.3905787037</v>
      </c>
      <c r="G9" s="48">
        <v>44987</v>
      </c>
      <c r="H9" s="50" t="s">
        <v>1011</v>
      </c>
      <c r="I9" s="50" t="s">
        <v>1012</v>
      </c>
      <c r="J9" s="50">
        <v>8</v>
      </c>
    </row>
    <row r="10" spans="1:10" x14ac:dyDescent="0.25">
      <c r="A10" s="46">
        <v>993366686001</v>
      </c>
      <c r="B10" s="47" t="s">
        <v>184</v>
      </c>
      <c r="C10" s="47" t="s">
        <v>13</v>
      </c>
      <c r="D10" s="47" t="s">
        <v>1013</v>
      </c>
      <c r="E10" s="47">
        <v>3.0320230109933599E+47</v>
      </c>
      <c r="F10" s="51">
        <v>44988.571909722225</v>
      </c>
      <c r="G10" s="48">
        <v>44988</v>
      </c>
      <c r="H10" s="50">
        <v>40</v>
      </c>
      <c r="I10" s="50" t="s">
        <v>1014</v>
      </c>
      <c r="J10" s="50" t="s">
        <v>1015</v>
      </c>
    </row>
    <row r="11" spans="1:10" x14ac:dyDescent="0.25">
      <c r="A11" s="46">
        <v>992732458001</v>
      </c>
      <c r="B11" s="47" t="s">
        <v>17</v>
      </c>
      <c r="C11" s="47" t="s">
        <v>13</v>
      </c>
      <c r="D11" s="47" t="s">
        <v>1016</v>
      </c>
      <c r="E11" s="47">
        <v>3.0320230109927299E+47</v>
      </c>
      <c r="F11" s="51">
        <v>44988.348171296297</v>
      </c>
      <c r="G11" s="48">
        <v>44988</v>
      </c>
      <c r="H11" s="50" t="s">
        <v>765</v>
      </c>
      <c r="I11" s="50" t="s">
        <v>835</v>
      </c>
      <c r="J11" s="50" t="s">
        <v>836</v>
      </c>
    </row>
    <row r="12" spans="1:10" x14ac:dyDescent="0.25">
      <c r="A12" s="46">
        <v>913199352001</v>
      </c>
      <c r="B12" s="47" t="s">
        <v>137</v>
      </c>
      <c r="C12" s="47" t="s">
        <v>13</v>
      </c>
      <c r="D12" s="47" t="s">
        <v>1017</v>
      </c>
      <c r="E12" s="47">
        <v>3.03202301091319E+47</v>
      </c>
      <c r="F12" s="51">
        <v>44988.392708333333</v>
      </c>
      <c r="G12" s="48">
        <v>44988</v>
      </c>
      <c r="H12" s="50" t="s">
        <v>1018</v>
      </c>
      <c r="I12" s="50" t="s">
        <v>1019</v>
      </c>
      <c r="J12" s="50" t="s">
        <v>1020</v>
      </c>
    </row>
    <row r="13" spans="1:10" x14ac:dyDescent="0.25">
      <c r="A13" s="46">
        <v>913989406001</v>
      </c>
      <c r="B13" s="47" t="s">
        <v>72</v>
      </c>
      <c r="C13" s="47" t="s">
        <v>13</v>
      </c>
      <c r="D13" s="47" t="s">
        <v>1021</v>
      </c>
      <c r="E13" s="47">
        <v>3.0320230109139802E+47</v>
      </c>
      <c r="F13" s="51">
        <v>44989.455104166664</v>
      </c>
      <c r="G13" s="48">
        <v>44988</v>
      </c>
      <c r="H13" s="50" t="s">
        <v>1022</v>
      </c>
      <c r="I13" s="50" t="s">
        <v>1023</v>
      </c>
      <c r="J13" s="50" t="s">
        <v>1024</v>
      </c>
    </row>
    <row r="14" spans="1:10" x14ac:dyDescent="0.25">
      <c r="A14" s="46">
        <v>990004196001</v>
      </c>
      <c r="B14" s="47" t="s">
        <v>815</v>
      </c>
      <c r="C14" s="47" t="s">
        <v>13</v>
      </c>
      <c r="D14" s="47" t="s">
        <v>1025</v>
      </c>
      <c r="E14" s="47">
        <v>3.0320230109899999E+47</v>
      </c>
      <c r="F14" s="51">
        <v>44988.915277777778</v>
      </c>
      <c r="G14" s="48">
        <v>44988</v>
      </c>
      <c r="H14" s="50" t="s">
        <v>1026</v>
      </c>
      <c r="I14" s="50" t="s">
        <v>1027</v>
      </c>
      <c r="J14" s="50" t="s">
        <v>1028</v>
      </c>
    </row>
    <row r="15" spans="1:10" x14ac:dyDescent="0.25">
      <c r="A15" s="46">
        <v>993198382001</v>
      </c>
      <c r="B15" s="47" t="s">
        <v>22</v>
      </c>
      <c r="C15" s="47" t="s">
        <v>13</v>
      </c>
      <c r="D15" s="47" t="s">
        <v>1029</v>
      </c>
      <c r="E15" s="47">
        <v>4.0320230109931903E+47</v>
      </c>
      <c r="F15" s="51">
        <v>44989.758136574077</v>
      </c>
      <c r="G15" s="48">
        <v>44989</v>
      </c>
      <c r="H15" s="50" t="s">
        <v>740</v>
      </c>
      <c r="I15" s="50" t="s">
        <v>741</v>
      </c>
      <c r="J15" s="50">
        <v>5</v>
      </c>
    </row>
    <row r="16" spans="1:10" x14ac:dyDescent="0.25">
      <c r="A16" s="46">
        <v>1791310063001</v>
      </c>
      <c r="B16" s="47" t="s">
        <v>24</v>
      </c>
      <c r="C16" s="47" t="s">
        <v>13</v>
      </c>
      <c r="D16" s="47" t="s">
        <v>1030</v>
      </c>
      <c r="E16" s="47">
        <v>5.0320230117913097E+47</v>
      </c>
      <c r="F16" s="51">
        <v>44991.227303240739</v>
      </c>
      <c r="G16" s="48">
        <v>44990</v>
      </c>
      <c r="H16" s="50" t="s">
        <v>718</v>
      </c>
      <c r="I16" s="50" t="s">
        <v>719</v>
      </c>
      <c r="J16" s="50" t="s">
        <v>720</v>
      </c>
    </row>
    <row r="17" spans="1:10" x14ac:dyDescent="0.25">
      <c r="A17" s="46">
        <v>912445269001</v>
      </c>
      <c r="B17" s="47" t="s">
        <v>937</v>
      </c>
      <c r="C17" s="47" t="s">
        <v>13</v>
      </c>
      <c r="D17" s="47" t="s">
        <v>1031</v>
      </c>
      <c r="E17" s="47">
        <v>6.0320230109124397E+47</v>
      </c>
      <c r="F17" s="51">
        <v>44991.465937499997</v>
      </c>
      <c r="G17" s="48">
        <v>44991</v>
      </c>
      <c r="H17" s="50">
        <v>161</v>
      </c>
      <c r="I17" s="50" t="s">
        <v>1032</v>
      </c>
      <c r="J17" s="50" t="s">
        <v>1033</v>
      </c>
    </row>
    <row r="18" spans="1:10" x14ac:dyDescent="0.25">
      <c r="A18" s="46">
        <v>992739401001</v>
      </c>
      <c r="B18" s="47" t="s">
        <v>74</v>
      </c>
      <c r="C18" s="47" t="s">
        <v>13</v>
      </c>
      <c r="D18" s="47" t="s">
        <v>1034</v>
      </c>
      <c r="E18" s="47">
        <v>6.0320230109927296E+47</v>
      </c>
      <c r="F18" s="51">
        <v>44991.351643518516</v>
      </c>
      <c r="G18" s="48">
        <v>44991</v>
      </c>
      <c r="H18" s="50" t="s">
        <v>740</v>
      </c>
      <c r="I18" s="50" t="s">
        <v>741</v>
      </c>
      <c r="J18" s="50">
        <v>5</v>
      </c>
    </row>
    <row r="19" spans="1:10" x14ac:dyDescent="0.25">
      <c r="A19" s="46">
        <v>992840234001</v>
      </c>
      <c r="B19" s="47" t="s">
        <v>84</v>
      </c>
      <c r="C19" s="47" t="s">
        <v>13</v>
      </c>
      <c r="D19" s="47" t="s">
        <v>1035</v>
      </c>
      <c r="E19" s="47">
        <v>7.03202301099284E+47</v>
      </c>
      <c r="F19" s="51">
        <v>44992.390115740738</v>
      </c>
      <c r="G19" s="48">
        <v>44992</v>
      </c>
      <c r="H19" s="50" t="s">
        <v>978</v>
      </c>
      <c r="I19" s="50">
        <v>0</v>
      </c>
      <c r="J19" s="50" t="s">
        <v>978</v>
      </c>
    </row>
    <row r="20" spans="1:10" x14ac:dyDescent="0.25">
      <c r="A20" s="46">
        <v>968599020001</v>
      </c>
      <c r="B20" s="47" t="s">
        <v>45</v>
      </c>
      <c r="C20" s="47" t="s">
        <v>13</v>
      </c>
      <c r="D20" s="47" t="s">
        <v>1036</v>
      </c>
      <c r="E20" s="47">
        <v>8.0320230109685896E+47</v>
      </c>
      <c r="F20" s="51">
        <v>44999.162002314813</v>
      </c>
      <c r="G20" s="48">
        <v>44993</v>
      </c>
      <c r="H20" s="50" t="s">
        <v>1037</v>
      </c>
      <c r="I20" s="50">
        <v>0</v>
      </c>
      <c r="J20" s="50" t="s">
        <v>1037</v>
      </c>
    </row>
    <row r="21" spans="1:10" x14ac:dyDescent="0.25">
      <c r="A21" s="46">
        <v>968599020001</v>
      </c>
      <c r="B21" s="47" t="s">
        <v>45</v>
      </c>
      <c r="C21" s="47" t="s">
        <v>13</v>
      </c>
      <c r="D21" s="47" t="s">
        <v>1038</v>
      </c>
      <c r="E21" s="47">
        <v>8.0320230109685896E+47</v>
      </c>
      <c r="F21" s="51">
        <v>44999.158391203702</v>
      </c>
      <c r="G21" s="48">
        <v>44993</v>
      </c>
      <c r="H21" s="50" t="s">
        <v>1039</v>
      </c>
      <c r="I21" s="50">
        <v>0</v>
      </c>
      <c r="J21" s="50" t="s">
        <v>1039</v>
      </c>
    </row>
    <row r="22" spans="1:10" x14ac:dyDescent="0.25">
      <c r="A22" s="46">
        <v>968599020001</v>
      </c>
      <c r="B22" s="47" t="s">
        <v>45</v>
      </c>
      <c r="C22" s="47" t="s">
        <v>13</v>
      </c>
      <c r="D22" s="47" t="s">
        <v>1040</v>
      </c>
      <c r="E22" s="47">
        <v>8.0320230109685896E+47</v>
      </c>
      <c r="F22" s="51">
        <v>44999.162002314813</v>
      </c>
      <c r="G22" s="48">
        <v>44993</v>
      </c>
      <c r="H22" s="50" t="s">
        <v>1041</v>
      </c>
      <c r="I22" s="50">
        <v>0</v>
      </c>
      <c r="J22" s="50" t="s">
        <v>1041</v>
      </c>
    </row>
    <row r="23" spans="1:10" x14ac:dyDescent="0.25">
      <c r="A23" s="46">
        <v>968599020001</v>
      </c>
      <c r="B23" s="47" t="s">
        <v>45</v>
      </c>
      <c r="C23" s="47" t="s">
        <v>13</v>
      </c>
      <c r="D23" s="47" t="s">
        <v>1042</v>
      </c>
      <c r="E23" s="47">
        <v>8.0320230109685896E+47</v>
      </c>
      <c r="F23" s="51">
        <v>44999.158750000002</v>
      </c>
      <c r="G23" s="48">
        <v>44993</v>
      </c>
      <c r="H23" s="50" t="s">
        <v>1043</v>
      </c>
      <c r="I23" s="50">
        <v>0</v>
      </c>
      <c r="J23" s="50" t="s">
        <v>1043</v>
      </c>
    </row>
    <row r="24" spans="1:10" x14ac:dyDescent="0.25">
      <c r="A24" s="46">
        <v>968599020001</v>
      </c>
      <c r="B24" s="47" t="s">
        <v>45</v>
      </c>
      <c r="C24" s="47" t="s">
        <v>13</v>
      </c>
      <c r="D24" s="47" t="s">
        <v>1044</v>
      </c>
      <c r="E24" s="47">
        <v>8.0320230109685896E+47</v>
      </c>
      <c r="F24" s="51">
        <v>44999.162002314813</v>
      </c>
      <c r="G24" s="48">
        <v>44993</v>
      </c>
      <c r="H24" s="50" t="s">
        <v>758</v>
      </c>
      <c r="I24" s="50">
        <v>0</v>
      </c>
      <c r="J24" s="50" t="s">
        <v>758</v>
      </c>
    </row>
    <row r="25" spans="1:10" x14ac:dyDescent="0.25">
      <c r="A25" s="46">
        <v>968599020001</v>
      </c>
      <c r="B25" s="47" t="s">
        <v>45</v>
      </c>
      <c r="C25" s="47" t="s">
        <v>13</v>
      </c>
      <c r="D25" s="47" t="s">
        <v>1045</v>
      </c>
      <c r="E25" s="47">
        <v>8.0320230109685896E+47</v>
      </c>
      <c r="F25" s="51">
        <v>44999.157951388886</v>
      </c>
      <c r="G25" s="48">
        <v>44993</v>
      </c>
      <c r="H25" s="50" t="s">
        <v>1046</v>
      </c>
      <c r="I25" s="50">
        <v>0</v>
      </c>
      <c r="J25" s="50" t="s">
        <v>1046</v>
      </c>
    </row>
    <row r="26" spans="1:10" x14ac:dyDescent="0.25">
      <c r="A26" s="46">
        <v>1791256115001</v>
      </c>
      <c r="B26" s="47" t="s">
        <v>37</v>
      </c>
      <c r="C26" s="47" t="s">
        <v>13</v>
      </c>
      <c r="D26" s="47" t="s">
        <v>1047</v>
      </c>
      <c r="E26" s="47">
        <v>8.0320230117912506E+47</v>
      </c>
      <c r="F26" s="51">
        <v>44993.223043981481</v>
      </c>
      <c r="G26" s="48">
        <v>44993</v>
      </c>
      <c r="H26" s="50">
        <v>45</v>
      </c>
      <c r="I26" s="50" t="s">
        <v>737</v>
      </c>
      <c r="J26" s="50" t="s">
        <v>738</v>
      </c>
    </row>
    <row r="27" spans="1:10" x14ac:dyDescent="0.25">
      <c r="A27" s="46">
        <v>992739401001</v>
      </c>
      <c r="B27" s="47" t="s">
        <v>74</v>
      </c>
      <c r="C27" s="47" t="s">
        <v>13</v>
      </c>
      <c r="D27" s="47" t="s">
        <v>1048</v>
      </c>
      <c r="E27" s="47">
        <v>9.0320230109927297E+47</v>
      </c>
      <c r="F27" s="51">
        <v>44994.350057870368</v>
      </c>
      <c r="G27" s="48">
        <v>44994</v>
      </c>
      <c r="H27" s="50" t="s">
        <v>810</v>
      </c>
      <c r="I27" s="50" t="s">
        <v>811</v>
      </c>
      <c r="J27" s="50">
        <v>12</v>
      </c>
    </row>
    <row r="28" spans="1:10" x14ac:dyDescent="0.25">
      <c r="A28" s="46">
        <v>992840234001</v>
      </c>
      <c r="B28" s="47" t="s">
        <v>84</v>
      </c>
      <c r="C28" s="47" t="s">
        <v>13</v>
      </c>
      <c r="D28" s="47" t="s">
        <v>1049</v>
      </c>
      <c r="E28" s="47">
        <v>9.0320230109928401E+47</v>
      </c>
      <c r="F28" s="51">
        <v>44994.377442129633</v>
      </c>
      <c r="G28" s="48">
        <v>44994</v>
      </c>
      <c r="H28" s="50" t="s">
        <v>1050</v>
      </c>
      <c r="I28" s="50" t="s">
        <v>1051</v>
      </c>
      <c r="J28" s="50" t="s">
        <v>1052</v>
      </c>
    </row>
    <row r="29" spans="1:10" x14ac:dyDescent="0.25">
      <c r="A29" s="46">
        <v>1790041220001</v>
      </c>
      <c r="B29" s="47" t="s">
        <v>28</v>
      </c>
      <c r="C29" s="47" t="s">
        <v>13</v>
      </c>
      <c r="D29" s="47" t="s">
        <v>1053</v>
      </c>
      <c r="E29" s="47">
        <v>1.003202301179E+48</v>
      </c>
      <c r="F29" s="51">
        <v>44995.62122685185</v>
      </c>
      <c r="G29" s="48">
        <v>44995</v>
      </c>
      <c r="H29" s="50" t="s">
        <v>1054</v>
      </c>
      <c r="I29" s="50" t="s">
        <v>753</v>
      </c>
      <c r="J29" s="50" t="s">
        <v>1055</v>
      </c>
    </row>
    <row r="30" spans="1:10" x14ac:dyDescent="0.25">
      <c r="A30" s="46">
        <v>993198382001</v>
      </c>
      <c r="B30" s="47" t="s">
        <v>22</v>
      </c>
      <c r="C30" s="47" t="s">
        <v>13</v>
      </c>
      <c r="D30" s="47" t="s">
        <v>1056</v>
      </c>
      <c r="E30" s="47">
        <v>1.0032023010993101E+48</v>
      </c>
      <c r="F30" s="51">
        <v>44995.63076388889</v>
      </c>
      <c r="G30" s="48">
        <v>44995</v>
      </c>
      <c r="H30" s="50" t="s">
        <v>1057</v>
      </c>
      <c r="I30" s="50" t="s">
        <v>1051</v>
      </c>
      <c r="J30" s="50">
        <v>3</v>
      </c>
    </row>
    <row r="31" spans="1:10" x14ac:dyDescent="0.25">
      <c r="A31" s="46">
        <v>992378395001</v>
      </c>
      <c r="B31" s="47" t="s">
        <v>39</v>
      </c>
      <c r="C31" s="47" t="s">
        <v>13</v>
      </c>
      <c r="D31" s="47" t="s">
        <v>1058</v>
      </c>
      <c r="E31" s="47">
        <v>1.0032023010992301E+48</v>
      </c>
      <c r="F31" s="51">
        <v>44995.624467592592</v>
      </c>
      <c r="G31" s="48">
        <v>44995</v>
      </c>
      <c r="H31" s="50" t="s">
        <v>744</v>
      </c>
      <c r="I31" s="50" t="s">
        <v>710</v>
      </c>
      <c r="J31" s="50">
        <v>20</v>
      </c>
    </row>
    <row r="32" spans="1:10" x14ac:dyDescent="0.25">
      <c r="A32" s="46">
        <v>992840234001</v>
      </c>
      <c r="B32" s="47" t="s">
        <v>84</v>
      </c>
      <c r="C32" s="47" t="s">
        <v>13</v>
      </c>
      <c r="D32" s="47" t="s">
        <v>1059</v>
      </c>
      <c r="E32" s="47">
        <v>1.00320230109928E+48</v>
      </c>
      <c r="F32" s="51">
        <v>44995.720486111109</v>
      </c>
      <c r="G32" s="48">
        <v>44995</v>
      </c>
      <c r="H32" s="50" t="s">
        <v>1050</v>
      </c>
      <c r="I32" s="50" t="s">
        <v>1051</v>
      </c>
      <c r="J32" s="50" t="s">
        <v>1052</v>
      </c>
    </row>
    <row r="33" spans="1:10" x14ac:dyDescent="0.25">
      <c r="A33" s="46">
        <v>991450009001</v>
      </c>
      <c r="B33" s="47" t="s">
        <v>48</v>
      </c>
      <c r="C33" s="47" t="s">
        <v>13</v>
      </c>
      <c r="D33" s="47" t="s">
        <v>1060</v>
      </c>
      <c r="E33" s="47">
        <v>1.1032023010991399E+48</v>
      </c>
      <c r="F33" s="51">
        <v>44996.972268518519</v>
      </c>
      <c r="G33" s="48">
        <v>44996</v>
      </c>
      <c r="H33" s="50" t="s">
        <v>1061</v>
      </c>
      <c r="I33" s="50" t="s">
        <v>747</v>
      </c>
      <c r="J33" s="50" t="s">
        <v>1062</v>
      </c>
    </row>
    <row r="34" spans="1:10" x14ac:dyDescent="0.25">
      <c r="A34" s="46">
        <v>991450009001</v>
      </c>
      <c r="B34" s="47" t="s">
        <v>48</v>
      </c>
      <c r="C34" s="47" t="s">
        <v>13</v>
      </c>
      <c r="D34" s="47" t="s">
        <v>1063</v>
      </c>
      <c r="E34" s="47">
        <v>1.1032023010991399E+48</v>
      </c>
      <c r="F34" s="51">
        <v>44996.954224537039</v>
      </c>
      <c r="G34" s="48">
        <v>44996</v>
      </c>
      <c r="H34" s="50" t="s">
        <v>1064</v>
      </c>
      <c r="I34" s="50" t="s">
        <v>747</v>
      </c>
      <c r="J34" s="50" t="s">
        <v>1065</v>
      </c>
    </row>
    <row r="35" spans="1:10" x14ac:dyDescent="0.25">
      <c r="A35" s="46">
        <v>991450009001</v>
      </c>
      <c r="B35" s="47" t="s">
        <v>48</v>
      </c>
      <c r="C35" s="47" t="s">
        <v>13</v>
      </c>
      <c r="D35" s="47" t="s">
        <v>1066</v>
      </c>
      <c r="E35" s="47">
        <v>1.1032023010991399E+48</v>
      </c>
      <c r="F35" s="51">
        <v>44996.95417824074</v>
      </c>
      <c r="G35" s="48">
        <v>44996</v>
      </c>
      <c r="H35" s="50" t="s">
        <v>746</v>
      </c>
      <c r="I35" s="50" t="s">
        <v>747</v>
      </c>
      <c r="J35" s="50" t="s">
        <v>748</v>
      </c>
    </row>
    <row r="36" spans="1:10" x14ac:dyDescent="0.25">
      <c r="A36" s="46">
        <v>991450009001</v>
      </c>
      <c r="B36" s="47" t="s">
        <v>48</v>
      </c>
      <c r="C36" s="47" t="s">
        <v>13</v>
      </c>
      <c r="D36" s="47" t="s">
        <v>1067</v>
      </c>
      <c r="E36" s="47">
        <v>1.1032023010991399E+48</v>
      </c>
      <c r="F36" s="51">
        <v>44996.977627314816</v>
      </c>
      <c r="G36" s="48">
        <v>44996</v>
      </c>
      <c r="H36" s="50" t="s">
        <v>1068</v>
      </c>
      <c r="I36" s="50" t="s">
        <v>753</v>
      </c>
      <c r="J36" s="50" t="s">
        <v>1069</v>
      </c>
    </row>
    <row r="37" spans="1:10" x14ac:dyDescent="0.25">
      <c r="A37" s="46">
        <v>991450009001</v>
      </c>
      <c r="B37" s="47" t="s">
        <v>48</v>
      </c>
      <c r="C37" s="47" t="s">
        <v>13</v>
      </c>
      <c r="D37" s="47" t="s">
        <v>1070</v>
      </c>
      <c r="E37" s="47">
        <v>1.1032023010991399E+48</v>
      </c>
      <c r="F37" s="51">
        <v>44996.985682870371</v>
      </c>
      <c r="G37" s="48">
        <v>44996</v>
      </c>
      <c r="H37" s="50" t="s">
        <v>1071</v>
      </c>
      <c r="I37" s="50" t="s">
        <v>747</v>
      </c>
      <c r="J37" s="50" t="s">
        <v>1072</v>
      </c>
    </row>
    <row r="38" spans="1:10" x14ac:dyDescent="0.25">
      <c r="A38" s="46">
        <v>991450009001</v>
      </c>
      <c r="B38" s="47" t="s">
        <v>48</v>
      </c>
      <c r="C38" s="47" t="s">
        <v>13</v>
      </c>
      <c r="D38" s="47" t="s">
        <v>1073</v>
      </c>
      <c r="E38" s="47">
        <v>1.1032023010991399E+48</v>
      </c>
      <c r="F38" s="51">
        <v>44996.984756944446</v>
      </c>
      <c r="G38" s="48">
        <v>44996</v>
      </c>
      <c r="H38" s="50" t="s">
        <v>936</v>
      </c>
      <c r="I38" s="50" t="s">
        <v>747</v>
      </c>
      <c r="J38" s="50" t="s">
        <v>757</v>
      </c>
    </row>
    <row r="39" spans="1:10" x14ac:dyDescent="0.25">
      <c r="A39" s="46">
        <v>1791768892001</v>
      </c>
      <c r="B39" s="47" t="s">
        <v>61</v>
      </c>
      <c r="C39" s="47" t="s">
        <v>13</v>
      </c>
      <c r="D39" s="47" t="s">
        <v>1074</v>
      </c>
      <c r="E39" s="47">
        <v>1.3032023011791699E+48</v>
      </c>
      <c r="F39" s="51">
        <v>44998.448344907411</v>
      </c>
      <c r="G39" s="48">
        <v>44998</v>
      </c>
      <c r="H39" s="50">
        <v>265</v>
      </c>
      <c r="I39" s="50" t="s">
        <v>785</v>
      </c>
      <c r="J39" s="50" t="s">
        <v>786</v>
      </c>
    </row>
    <row r="40" spans="1:10" x14ac:dyDescent="0.25">
      <c r="A40" s="46">
        <v>1791768892001</v>
      </c>
      <c r="B40" s="47" t="s">
        <v>61</v>
      </c>
      <c r="C40" s="47" t="s">
        <v>13</v>
      </c>
      <c r="D40" s="47" t="s">
        <v>1075</v>
      </c>
      <c r="E40" s="47">
        <v>1.3032023011791699E+48</v>
      </c>
      <c r="F40" s="51">
        <v>44998.449884259258</v>
      </c>
      <c r="G40" s="48">
        <v>44998</v>
      </c>
      <c r="H40" s="50">
        <v>1060</v>
      </c>
      <c r="I40" s="50">
        <v>0</v>
      </c>
      <c r="J40" s="50">
        <v>1060</v>
      </c>
    </row>
    <row r="41" spans="1:10" x14ac:dyDescent="0.25">
      <c r="A41" s="46">
        <v>992378395001</v>
      </c>
      <c r="B41" s="47" t="s">
        <v>39</v>
      </c>
      <c r="C41" s="47" t="s">
        <v>13</v>
      </c>
      <c r="D41" s="47" t="s">
        <v>1076</v>
      </c>
      <c r="E41" s="47">
        <v>1.30320230109923E+48</v>
      </c>
      <c r="F41" s="51">
        <v>44998.523923611108</v>
      </c>
      <c r="G41" s="48">
        <v>44998</v>
      </c>
      <c r="H41" s="50" t="s">
        <v>740</v>
      </c>
      <c r="I41" s="50" t="s">
        <v>741</v>
      </c>
      <c r="J41" s="50">
        <v>5</v>
      </c>
    </row>
    <row r="42" spans="1:10" x14ac:dyDescent="0.25">
      <c r="A42" s="46">
        <v>992378395001</v>
      </c>
      <c r="B42" s="47" t="s">
        <v>39</v>
      </c>
      <c r="C42" s="47" t="s">
        <v>13</v>
      </c>
      <c r="D42" s="47" t="s">
        <v>1077</v>
      </c>
      <c r="E42" s="47">
        <v>1.50320230109923E+48</v>
      </c>
      <c r="F42" s="51">
        <v>45000.599629629629</v>
      </c>
      <c r="G42" s="48">
        <v>45000</v>
      </c>
      <c r="H42" s="50" t="s">
        <v>740</v>
      </c>
      <c r="I42" s="50" t="s">
        <v>741</v>
      </c>
      <c r="J42" s="50">
        <v>5</v>
      </c>
    </row>
    <row r="43" spans="1:10" x14ac:dyDescent="0.25">
      <c r="A43" s="46">
        <v>992378395001</v>
      </c>
      <c r="B43" s="47" t="s">
        <v>39</v>
      </c>
      <c r="C43" s="47" t="s">
        <v>13</v>
      </c>
      <c r="D43" s="47" t="s">
        <v>1078</v>
      </c>
      <c r="E43" s="47">
        <v>1.50320230109923E+48</v>
      </c>
      <c r="F43" s="51">
        <v>45000.816932870373</v>
      </c>
      <c r="G43" s="48">
        <v>45000</v>
      </c>
      <c r="H43" s="50" t="s">
        <v>707</v>
      </c>
      <c r="I43" s="50" t="s">
        <v>708</v>
      </c>
      <c r="J43" s="50">
        <v>10</v>
      </c>
    </row>
    <row r="44" spans="1:10" x14ac:dyDescent="0.25">
      <c r="A44" s="46">
        <v>992732458001</v>
      </c>
      <c r="B44" s="47" t="s">
        <v>17</v>
      </c>
      <c r="C44" s="47" t="s">
        <v>13</v>
      </c>
      <c r="D44" s="47" t="s">
        <v>1079</v>
      </c>
      <c r="E44" s="47">
        <v>1.60320230109927E+48</v>
      </c>
      <c r="F44" s="51">
        <v>45001.843888888892</v>
      </c>
      <c r="G44" s="48">
        <v>45001</v>
      </c>
      <c r="H44" s="50" t="s">
        <v>1080</v>
      </c>
      <c r="I44" s="50" t="s">
        <v>1081</v>
      </c>
      <c r="J44" s="50" t="s">
        <v>1082</v>
      </c>
    </row>
    <row r="45" spans="1:10" x14ac:dyDescent="0.25">
      <c r="A45" s="46">
        <v>992539380001</v>
      </c>
      <c r="B45" s="47" t="s">
        <v>50</v>
      </c>
      <c r="C45" s="47" t="s">
        <v>13</v>
      </c>
      <c r="D45" s="47" t="s">
        <v>1083</v>
      </c>
      <c r="E45" s="47">
        <v>1.6032023010992499E+48</v>
      </c>
      <c r="F45" s="51">
        <v>45001.571782407409</v>
      </c>
      <c r="G45" s="48">
        <v>45001</v>
      </c>
      <c r="H45" s="50" t="s">
        <v>824</v>
      </c>
      <c r="I45" s="50" t="s">
        <v>825</v>
      </c>
      <c r="J45" s="50">
        <v>15</v>
      </c>
    </row>
    <row r="46" spans="1:10" x14ac:dyDescent="0.25">
      <c r="A46" s="46">
        <v>992732458001</v>
      </c>
      <c r="B46" s="47" t="s">
        <v>17</v>
      </c>
      <c r="C46" s="47" t="s">
        <v>13</v>
      </c>
      <c r="D46" s="47" t="s">
        <v>1084</v>
      </c>
      <c r="E46" s="47">
        <v>1.8032023010992698E+48</v>
      </c>
      <c r="F46" s="51">
        <v>45003.64671296296</v>
      </c>
      <c r="G46" s="48">
        <v>45003</v>
      </c>
      <c r="H46" s="50" t="s">
        <v>1085</v>
      </c>
      <c r="I46" s="50" t="s">
        <v>1086</v>
      </c>
      <c r="J46" s="50" t="s">
        <v>1087</v>
      </c>
    </row>
    <row r="47" spans="1:10" x14ac:dyDescent="0.25">
      <c r="A47" s="46">
        <v>992732458001</v>
      </c>
      <c r="B47" s="47" t="s">
        <v>17</v>
      </c>
      <c r="C47" s="47" t="s">
        <v>13</v>
      </c>
      <c r="D47" s="47" t="s">
        <v>1088</v>
      </c>
      <c r="E47" s="47">
        <v>1.9032023010992699E+48</v>
      </c>
      <c r="F47" s="51">
        <v>45004.44390046296</v>
      </c>
      <c r="G47" s="48">
        <v>45004</v>
      </c>
      <c r="H47" s="50" t="s">
        <v>1089</v>
      </c>
      <c r="I47" s="50" t="s">
        <v>847</v>
      </c>
      <c r="J47" s="50" t="s">
        <v>1090</v>
      </c>
    </row>
    <row r="48" spans="1:10" x14ac:dyDescent="0.25">
      <c r="A48" s="46">
        <v>992732458001</v>
      </c>
      <c r="B48" s="47" t="s">
        <v>17</v>
      </c>
      <c r="C48" s="47" t="s">
        <v>13</v>
      </c>
      <c r="D48" s="47" t="s">
        <v>1091</v>
      </c>
      <c r="E48" s="47">
        <v>2.00320230109927E+48</v>
      </c>
      <c r="F48" s="51">
        <v>45005.613310185188</v>
      </c>
      <c r="G48" s="48">
        <v>45005</v>
      </c>
      <c r="H48" s="50" t="s">
        <v>1092</v>
      </c>
      <c r="I48" s="50" t="s">
        <v>1093</v>
      </c>
      <c r="J48" s="50" t="s">
        <v>1094</v>
      </c>
    </row>
    <row r="49" spans="1:10" x14ac:dyDescent="0.25">
      <c r="A49" s="46">
        <v>992732458001</v>
      </c>
      <c r="B49" s="47" t="s">
        <v>17</v>
      </c>
      <c r="C49" s="47" t="s">
        <v>13</v>
      </c>
      <c r="D49" s="47" t="s">
        <v>1095</v>
      </c>
      <c r="E49" s="47">
        <v>2.00320230109927E+48</v>
      </c>
      <c r="F49" s="51">
        <v>45005.608576388891</v>
      </c>
      <c r="G49" s="48">
        <v>45005</v>
      </c>
      <c r="H49" s="50" t="s">
        <v>1096</v>
      </c>
      <c r="I49" s="50" t="s">
        <v>1051</v>
      </c>
      <c r="J49" s="50" t="s">
        <v>1097</v>
      </c>
    </row>
    <row r="50" spans="1:10" x14ac:dyDescent="0.25">
      <c r="A50" s="46">
        <v>101518660001</v>
      </c>
      <c r="B50" s="47" t="s">
        <v>31</v>
      </c>
      <c r="C50" s="47" t="s">
        <v>13</v>
      </c>
      <c r="D50" s="47" t="s">
        <v>1098</v>
      </c>
      <c r="E50" s="47">
        <v>2.2032023010101499E+48</v>
      </c>
      <c r="F50" s="51">
        <v>45007.562719907408</v>
      </c>
      <c r="G50" s="48">
        <v>45007</v>
      </c>
      <c r="H50" s="50" t="s">
        <v>824</v>
      </c>
      <c r="I50" s="50" t="s">
        <v>825</v>
      </c>
      <c r="J50" s="50">
        <v>15</v>
      </c>
    </row>
    <row r="51" spans="1:10" x14ac:dyDescent="0.25">
      <c r="A51" s="46">
        <v>992625341001</v>
      </c>
      <c r="B51" s="47" t="s">
        <v>92</v>
      </c>
      <c r="C51" s="47" t="s">
        <v>13</v>
      </c>
      <c r="D51" s="47" t="s">
        <v>1099</v>
      </c>
      <c r="E51" s="47">
        <v>2.2032023010992601E+48</v>
      </c>
      <c r="F51" s="51">
        <v>45007.569560185184</v>
      </c>
      <c r="G51" s="48">
        <v>45007</v>
      </c>
      <c r="H51" s="50" t="s">
        <v>1100</v>
      </c>
      <c r="I51" s="50" t="s">
        <v>1101</v>
      </c>
      <c r="J51" s="50" t="s">
        <v>1102</v>
      </c>
    </row>
    <row r="52" spans="1:10" x14ac:dyDescent="0.25">
      <c r="A52" s="46">
        <v>992717041001</v>
      </c>
      <c r="B52" s="47" t="s">
        <v>33</v>
      </c>
      <c r="C52" s="47" t="s">
        <v>13</v>
      </c>
      <c r="D52" s="47" t="s">
        <v>1103</v>
      </c>
      <c r="E52" s="47">
        <v>2.40320230109927E+48</v>
      </c>
      <c r="F52" s="51">
        <v>45009.481145833335</v>
      </c>
      <c r="G52" s="48">
        <v>45009</v>
      </c>
      <c r="H52" s="50" t="s">
        <v>922</v>
      </c>
      <c r="I52" s="50" t="s">
        <v>923</v>
      </c>
      <c r="J52" s="50" t="s">
        <v>924</v>
      </c>
    </row>
    <row r="53" spans="1:10" x14ac:dyDescent="0.25">
      <c r="A53" s="46">
        <v>1791768892001</v>
      </c>
      <c r="B53" s="47" t="s">
        <v>61</v>
      </c>
      <c r="C53" s="47" t="s">
        <v>13</v>
      </c>
      <c r="D53" s="47" t="s">
        <v>1104</v>
      </c>
      <c r="E53" s="47">
        <v>2.4032023011791701E+48</v>
      </c>
      <c r="F53" s="51">
        <v>45009.932986111111</v>
      </c>
      <c r="G53" s="48">
        <v>45009</v>
      </c>
      <c r="H53" s="50">
        <v>1060</v>
      </c>
      <c r="I53" s="50">
        <v>0</v>
      </c>
      <c r="J53" s="50">
        <v>1060</v>
      </c>
    </row>
    <row r="54" spans="1:10" x14ac:dyDescent="0.25">
      <c r="A54" s="46">
        <v>1791768892001</v>
      </c>
      <c r="B54" s="47" t="s">
        <v>61</v>
      </c>
      <c r="C54" s="47" t="s">
        <v>13</v>
      </c>
      <c r="D54" s="47" t="s">
        <v>1105</v>
      </c>
      <c r="E54" s="47">
        <v>2.4032023011791701E+48</v>
      </c>
      <c r="F54" s="51">
        <v>45009.931539351855</v>
      </c>
      <c r="G54" s="48">
        <v>45009</v>
      </c>
      <c r="H54" s="50">
        <v>265</v>
      </c>
      <c r="I54" s="50" t="s">
        <v>785</v>
      </c>
      <c r="J54" s="50" t="s">
        <v>786</v>
      </c>
    </row>
    <row r="55" spans="1:10" x14ac:dyDescent="0.25">
      <c r="A55" s="46">
        <v>992732458001</v>
      </c>
      <c r="B55" s="47" t="s">
        <v>17</v>
      </c>
      <c r="C55" s="47" t="s">
        <v>13</v>
      </c>
      <c r="D55" s="47" t="s">
        <v>1106</v>
      </c>
      <c r="E55" s="47">
        <v>2.5032023010992701E+48</v>
      </c>
      <c r="F55" s="51">
        <v>45010.330046296294</v>
      </c>
      <c r="G55" s="48">
        <v>45010</v>
      </c>
      <c r="H55" s="50" t="s">
        <v>1107</v>
      </c>
      <c r="I55" s="50" t="s">
        <v>711</v>
      </c>
      <c r="J55" s="50" t="s">
        <v>1108</v>
      </c>
    </row>
    <row r="56" spans="1:10" x14ac:dyDescent="0.25">
      <c r="A56" s="46">
        <v>992732458001</v>
      </c>
      <c r="B56" s="47" t="s">
        <v>17</v>
      </c>
      <c r="C56" s="47" t="s">
        <v>13</v>
      </c>
      <c r="D56" s="47" t="s">
        <v>1109</v>
      </c>
      <c r="E56" s="47">
        <v>2.6032023010992699E+48</v>
      </c>
      <c r="F56" s="51">
        <v>45011.523761574077</v>
      </c>
      <c r="G56" s="48">
        <v>45011</v>
      </c>
      <c r="H56" s="50" t="s">
        <v>875</v>
      </c>
      <c r="I56" s="50" t="s">
        <v>793</v>
      </c>
      <c r="J56" s="50" t="s">
        <v>876</v>
      </c>
    </row>
    <row r="57" spans="1:10" x14ac:dyDescent="0.25">
      <c r="A57" s="46">
        <v>992732458001</v>
      </c>
      <c r="B57" s="47" t="s">
        <v>17</v>
      </c>
      <c r="C57" s="47" t="s">
        <v>13</v>
      </c>
      <c r="D57" s="47" t="s">
        <v>1110</v>
      </c>
      <c r="E57" s="47">
        <v>2.70320230109927E+48</v>
      </c>
      <c r="F57" s="51">
        <v>45012.533483796295</v>
      </c>
      <c r="G57" s="48">
        <v>45012</v>
      </c>
      <c r="H57" s="50" t="s">
        <v>781</v>
      </c>
      <c r="I57" s="50" t="s">
        <v>782</v>
      </c>
      <c r="J57" s="50">
        <v>7</v>
      </c>
    </row>
    <row r="58" spans="1:10" x14ac:dyDescent="0.25">
      <c r="A58" s="46">
        <v>913523296001</v>
      </c>
      <c r="B58" s="47" t="s">
        <v>66</v>
      </c>
      <c r="C58" s="47" t="s">
        <v>13</v>
      </c>
      <c r="D58" s="47" t="s">
        <v>1111</v>
      </c>
      <c r="E58" s="47">
        <v>2.7032023010913501E+48</v>
      </c>
      <c r="F58" s="51">
        <v>45012.559618055559</v>
      </c>
      <c r="G58" s="48">
        <v>45012</v>
      </c>
      <c r="H58" s="50" t="s">
        <v>1112</v>
      </c>
      <c r="I58" s="50" t="s">
        <v>1113</v>
      </c>
      <c r="J58" s="50" t="s">
        <v>1114</v>
      </c>
    </row>
    <row r="59" spans="1:10" x14ac:dyDescent="0.25">
      <c r="A59" s="46">
        <v>992742348001</v>
      </c>
      <c r="B59" s="47" t="s">
        <v>1115</v>
      </c>
      <c r="C59" s="47" t="s">
        <v>13</v>
      </c>
      <c r="D59" s="47" t="s">
        <v>1116</v>
      </c>
      <c r="E59" s="47">
        <v>2.8032023010992701E+48</v>
      </c>
      <c r="F59" s="51">
        <v>45013.917071759257</v>
      </c>
      <c r="G59" s="48">
        <v>45013</v>
      </c>
      <c r="H59" s="50">
        <v>359</v>
      </c>
      <c r="I59" s="50" t="s">
        <v>1117</v>
      </c>
      <c r="J59" s="50" t="s">
        <v>1118</v>
      </c>
    </row>
    <row r="60" spans="1:10" x14ac:dyDescent="0.25">
      <c r="A60" s="46">
        <v>992280778001</v>
      </c>
      <c r="B60" s="47" t="s">
        <v>142</v>
      </c>
      <c r="C60" s="47" t="s">
        <v>13</v>
      </c>
      <c r="D60" s="47" t="s">
        <v>1119</v>
      </c>
      <c r="E60" s="47">
        <v>2.9032023010992198E+48</v>
      </c>
      <c r="F60" s="51">
        <v>45014.729502314818</v>
      </c>
      <c r="G60" s="48">
        <v>45014</v>
      </c>
      <c r="H60" s="50" t="s">
        <v>1120</v>
      </c>
      <c r="I60" s="50" t="s">
        <v>839</v>
      </c>
      <c r="J60" s="50" t="s">
        <v>1121</v>
      </c>
    </row>
    <row r="61" spans="1:10" x14ac:dyDescent="0.25">
      <c r="A61" s="46">
        <v>992739401001</v>
      </c>
      <c r="B61" s="47" t="s">
        <v>74</v>
      </c>
      <c r="C61" s="47" t="s">
        <v>13</v>
      </c>
      <c r="D61" s="47" t="s">
        <v>1122</v>
      </c>
      <c r="E61" s="47">
        <v>2.9032023010992701E+48</v>
      </c>
      <c r="F61" s="51">
        <v>45014.33761574074</v>
      </c>
      <c r="G61" s="48">
        <v>45014</v>
      </c>
      <c r="H61" s="50" t="s">
        <v>824</v>
      </c>
      <c r="I61" s="50" t="s">
        <v>825</v>
      </c>
      <c r="J61" s="50">
        <v>15</v>
      </c>
    </row>
    <row r="62" spans="1:10" x14ac:dyDescent="0.25">
      <c r="A62" s="46">
        <v>925823601001</v>
      </c>
      <c r="B62" s="47" t="s">
        <v>812</v>
      </c>
      <c r="C62" s="47" t="s">
        <v>13</v>
      </c>
      <c r="D62" s="47" t="s">
        <v>1123</v>
      </c>
      <c r="E62" s="47">
        <v>2.9032023010925799E+48</v>
      </c>
      <c r="F62" s="51">
        <v>45014.498796296299</v>
      </c>
      <c r="G62" s="48">
        <v>45014</v>
      </c>
      <c r="H62" s="50">
        <v>900</v>
      </c>
      <c r="I62" s="50">
        <v>0</v>
      </c>
      <c r="J62" s="50">
        <v>900</v>
      </c>
    </row>
    <row r="63" spans="1:10" x14ac:dyDescent="0.25">
      <c r="A63" s="46">
        <v>990004196001</v>
      </c>
      <c r="B63" s="47" t="s">
        <v>815</v>
      </c>
      <c r="C63" s="47" t="s">
        <v>13</v>
      </c>
      <c r="D63" s="47" t="s">
        <v>1124</v>
      </c>
      <c r="E63" s="47">
        <v>2.9032023010990001E+48</v>
      </c>
      <c r="F63" s="51">
        <v>45014.850046296298</v>
      </c>
      <c r="G63" s="48">
        <v>45014</v>
      </c>
      <c r="H63" s="50" t="s">
        <v>1125</v>
      </c>
      <c r="I63" s="50" t="s">
        <v>800</v>
      </c>
      <c r="J63" s="50" t="s">
        <v>1126</v>
      </c>
    </row>
    <row r="64" spans="1:10" x14ac:dyDescent="0.25">
      <c r="A64" s="46">
        <v>993323543001</v>
      </c>
      <c r="B64" s="47" t="s">
        <v>1127</v>
      </c>
      <c r="C64" s="47" t="s">
        <v>13</v>
      </c>
      <c r="D64" s="47" t="s">
        <v>1128</v>
      </c>
      <c r="E64" s="47">
        <v>3.0032023010993299E+48</v>
      </c>
      <c r="F64" s="51">
        <v>45017.865856481483</v>
      </c>
      <c r="G64" s="48">
        <v>45015</v>
      </c>
      <c r="H64" s="50" t="s">
        <v>1129</v>
      </c>
      <c r="I64" s="50">
        <v>0</v>
      </c>
      <c r="J64" s="50" t="s">
        <v>1129</v>
      </c>
    </row>
    <row r="66" spans="10:10" x14ac:dyDescent="0.25">
      <c r="J66">
        <f>SUM(J4:J65)</f>
        <v>3157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:K78"/>
  <sheetViews>
    <sheetView topLeftCell="A58" workbookViewId="0">
      <selection activeCell="K4" sqref="K4:K78"/>
    </sheetView>
  </sheetViews>
  <sheetFormatPr baseColWidth="10" defaultRowHeight="15" x14ac:dyDescent="0.25"/>
  <cols>
    <col min="1" max="1" width="12.140625" style="53" bestFit="1" customWidth="1"/>
    <col min="4" max="4" width="21.7109375" customWidth="1"/>
  </cols>
  <sheetData>
    <row r="2" spans="1:11" ht="39" x14ac:dyDescent="0.25">
      <c r="A2" s="54" t="s">
        <v>0</v>
      </c>
      <c r="B2" s="45" t="s">
        <v>1</v>
      </c>
      <c r="C2" s="45" t="s">
        <v>2</v>
      </c>
      <c r="D2" s="45" t="s">
        <v>3</v>
      </c>
      <c r="E2" s="45" t="s">
        <v>4</v>
      </c>
      <c r="F2" s="45" t="s">
        <v>5</v>
      </c>
      <c r="G2" s="45" t="s">
        <v>6</v>
      </c>
      <c r="H2" s="45" t="s">
        <v>7</v>
      </c>
      <c r="I2" s="45" t="s">
        <v>8</v>
      </c>
      <c r="J2" s="45" t="s">
        <v>9</v>
      </c>
      <c r="K2" s="45" t="s">
        <v>10</v>
      </c>
    </row>
    <row r="3" spans="1:11" x14ac:dyDescent="0.25">
      <c r="A3" s="55">
        <v>1791251237001</v>
      </c>
      <c r="B3" s="47" t="s">
        <v>15</v>
      </c>
      <c r="C3" s="47" t="s">
        <v>13</v>
      </c>
      <c r="D3" s="47" t="s">
        <v>1130</v>
      </c>
      <c r="E3" s="47">
        <v>1.04202301179125E+47</v>
      </c>
      <c r="F3" s="51">
        <v>45017.469328703701</v>
      </c>
      <c r="G3" s="48">
        <v>45017</v>
      </c>
      <c r="H3" s="47">
        <v>992678054001</v>
      </c>
      <c r="I3" s="50" t="s">
        <v>1131</v>
      </c>
      <c r="J3" s="50" t="s">
        <v>1132</v>
      </c>
      <c r="K3" s="50" t="s">
        <v>1133</v>
      </c>
    </row>
    <row r="4" spans="1:11" x14ac:dyDescent="0.25">
      <c r="A4" s="55">
        <v>1791251237001</v>
      </c>
      <c r="B4" s="47" t="s">
        <v>15</v>
      </c>
      <c r="C4" s="47" t="s">
        <v>13</v>
      </c>
      <c r="D4" s="47" t="s">
        <v>1134</v>
      </c>
      <c r="E4" s="47">
        <v>1.04202301179125E+47</v>
      </c>
      <c r="F4" s="51">
        <v>45017.489270833335</v>
      </c>
      <c r="G4" s="48">
        <v>45017</v>
      </c>
      <c r="H4" s="47">
        <v>992678054001</v>
      </c>
      <c r="I4" s="50" t="s">
        <v>1135</v>
      </c>
      <c r="J4" s="50" t="s">
        <v>1136</v>
      </c>
      <c r="K4" s="50">
        <v>48</v>
      </c>
    </row>
    <row r="5" spans="1:11" x14ac:dyDescent="0.25">
      <c r="A5" s="55">
        <v>1791287541001</v>
      </c>
      <c r="B5" s="47" t="s">
        <v>12</v>
      </c>
      <c r="C5" s="47" t="s">
        <v>13</v>
      </c>
      <c r="D5" s="47" t="s">
        <v>1137</v>
      </c>
      <c r="E5" s="47">
        <v>1.0420230117912801E+47</v>
      </c>
      <c r="F5" s="51">
        <v>45017.094664351855</v>
      </c>
      <c r="G5" s="48">
        <v>45017</v>
      </c>
      <c r="H5" s="47">
        <v>992678054001</v>
      </c>
      <c r="I5" s="50">
        <v>140</v>
      </c>
      <c r="J5" s="50" t="s">
        <v>698</v>
      </c>
      <c r="K5" s="50" t="s">
        <v>699</v>
      </c>
    </row>
    <row r="6" spans="1:11" x14ac:dyDescent="0.25">
      <c r="A6" s="55">
        <v>101518660001</v>
      </c>
      <c r="B6" s="47" t="s">
        <v>31</v>
      </c>
      <c r="C6" s="47" t="s">
        <v>13</v>
      </c>
      <c r="D6" s="47" t="s">
        <v>1138</v>
      </c>
      <c r="E6" s="47">
        <v>3.04202301010151E+47</v>
      </c>
      <c r="F6" s="51">
        <v>45022.480821759258</v>
      </c>
      <c r="G6" s="48">
        <v>45019</v>
      </c>
      <c r="H6" s="47">
        <v>992678054001</v>
      </c>
      <c r="I6" s="50" t="s">
        <v>714</v>
      </c>
      <c r="J6" s="50" t="s">
        <v>715</v>
      </c>
      <c r="K6" s="50" t="s">
        <v>716</v>
      </c>
    </row>
    <row r="7" spans="1:11" x14ac:dyDescent="0.25">
      <c r="A7" s="55">
        <v>992378395001</v>
      </c>
      <c r="B7" s="47" t="s">
        <v>39</v>
      </c>
      <c r="C7" s="47" t="s">
        <v>13</v>
      </c>
      <c r="D7" s="47" t="s">
        <v>1139</v>
      </c>
      <c r="E7" s="47">
        <v>4.0420230109923699E+47</v>
      </c>
      <c r="F7" s="51">
        <v>45020.580729166664</v>
      </c>
      <c r="G7" s="48">
        <v>45020</v>
      </c>
      <c r="H7" s="47">
        <v>992678054001</v>
      </c>
      <c r="I7" s="50" t="s">
        <v>824</v>
      </c>
      <c r="J7" s="50" t="s">
        <v>825</v>
      </c>
      <c r="K7" s="50">
        <v>15</v>
      </c>
    </row>
    <row r="8" spans="1:11" x14ac:dyDescent="0.25">
      <c r="A8" s="55">
        <v>1801916600001</v>
      </c>
      <c r="B8" s="47" t="s">
        <v>338</v>
      </c>
      <c r="C8" s="47" t="s">
        <v>13</v>
      </c>
      <c r="D8" s="47" t="s">
        <v>1140</v>
      </c>
      <c r="E8" s="47">
        <v>4.0420230118019098E+47</v>
      </c>
      <c r="F8" s="51">
        <v>45020.588738425926</v>
      </c>
      <c r="G8" s="48">
        <v>45020</v>
      </c>
      <c r="H8" s="47">
        <v>992678054001</v>
      </c>
      <c r="I8" s="50" t="s">
        <v>740</v>
      </c>
      <c r="J8" s="50" t="s">
        <v>741</v>
      </c>
      <c r="K8" s="50">
        <v>5</v>
      </c>
    </row>
    <row r="9" spans="1:11" x14ac:dyDescent="0.25">
      <c r="A9" s="55">
        <v>992732458001</v>
      </c>
      <c r="B9" s="47" t="s">
        <v>17</v>
      </c>
      <c r="C9" s="47" t="s">
        <v>13</v>
      </c>
      <c r="D9" s="47" t="s">
        <v>1141</v>
      </c>
      <c r="E9" s="47">
        <v>4.0420230109927301E+47</v>
      </c>
      <c r="F9" s="51">
        <v>45020.628750000003</v>
      </c>
      <c r="G9" s="48">
        <v>45020</v>
      </c>
      <c r="H9" s="47">
        <v>992678054001</v>
      </c>
      <c r="I9" s="50" t="s">
        <v>1142</v>
      </c>
      <c r="J9" s="50" t="s">
        <v>1143</v>
      </c>
      <c r="K9" s="50" t="s">
        <v>1144</v>
      </c>
    </row>
    <row r="10" spans="1:11" x14ac:dyDescent="0.25">
      <c r="A10" s="55">
        <v>1204486441001</v>
      </c>
      <c r="B10" s="47" t="s">
        <v>1145</v>
      </c>
      <c r="C10" s="47" t="s">
        <v>13</v>
      </c>
      <c r="D10" s="47" t="s">
        <v>1146</v>
      </c>
      <c r="E10" s="47">
        <v>4.0420230112044801E+47</v>
      </c>
      <c r="F10" s="51">
        <v>45020.585300925923</v>
      </c>
      <c r="G10" s="48">
        <v>45020</v>
      </c>
      <c r="H10" s="47">
        <v>992678054001</v>
      </c>
      <c r="I10" s="50" t="s">
        <v>1147</v>
      </c>
      <c r="J10" s="50" t="s">
        <v>708</v>
      </c>
      <c r="K10" s="50" t="s">
        <v>1148</v>
      </c>
    </row>
    <row r="11" spans="1:11" x14ac:dyDescent="0.25">
      <c r="A11" s="55">
        <v>914150149001</v>
      </c>
      <c r="B11" s="47" t="s">
        <v>111</v>
      </c>
      <c r="C11" s="47" t="s">
        <v>13</v>
      </c>
      <c r="D11" s="47" t="s">
        <v>1149</v>
      </c>
      <c r="E11" s="47">
        <v>5.0420230109141504E+47</v>
      </c>
      <c r="F11" s="51">
        <v>45021.5546875</v>
      </c>
      <c r="G11" s="48">
        <v>45021</v>
      </c>
      <c r="H11" s="47">
        <v>992678054001</v>
      </c>
      <c r="I11" s="50" t="s">
        <v>1150</v>
      </c>
      <c r="J11" s="50" t="s">
        <v>729</v>
      </c>
      <c r="K11" s="50" t="s">
        <v>1151</v>
      </c>
    </row>
    <row r="12" spans="1:11" x14ac:dyDescent="0.25">
      <c r="A12" s="55">
        <v>1791310063001</v>
      </c>
      <c r="B12" s="47" t="s">
        <v>24</v>
      </c>
      <c r="C12" s="47" t="s">
        <v>13</v>
      </c>
      <c r="D12" s="47" t="s">
        <v>1152</v>
      </c>
      <c r="E12" s="47">
        <v>5.0420230117913102E+47</v>
      </c>
      <c r="F12" s="51">
        <v>45022.185497685183</v>
      </c>
      <c r="G12" s="48">
        <v>45021</v>
      </c>
      <c r="H12" s="47">
        <v>992678054001</v>
      </c>
      <c r="I12" s="50" t="s">
        <v>718</v>
      </c>
      <c r="J12" s="50" t="s">
        <v>719</v>
      </c>
      <c r="K12" s="50" t="s">
        <v>720</v>
      </c>
    </row>
    <row r="13" spans="1:11" x14ac:dyDescent="0.25">
      <c r="A13" s="55">
        <v>992624337001</v>
      </c>
      <c r="B13" s="47" t="s">
        <v>242</v>
      </c>
      <c r="C13" s="47" t="s">
        <v>13</v>
      </c>
      <c r="D13" s="47" t="s">
        <v>1153</v>
      </c>
      <c r="E13" s="47">
        <v>6.0420230109926198E+47</v>
      </c>
      <c r="F13" s="51">
        <v>45022.342731481483</v>
      </c>
      <c r="G13" s="48">
        <v>45022</v>
      </c>
      <c r="H13" s="47">
        <v>992678054001</v>
      </c>
      <c r="I13" s="50" t="s">
        <v>707</v>
      </c>
      <c r="J13" s="50" t="s">
        <v>708</v>
      </c>
      <c r="K13" s="50">
        <v>10</v>
      </c>
    </row>
    <row r="14" spans="1:11" x14ac:dyDescent="0.25">
      <c r="A14" s="55">
        <v>101518660001</v>
      </c>
      <c r="B14" s="47" t="s">
        <v>31</v>
      </c>
      <c r="C14" s="47" t="s">
        <v>13</v>
      </c>
      <c r="D14" s="47" t="s">
        <v>1154</v>
      </c>
      <c r="E14" s="47">
        <v>6.0420230101015097E+47</v>
      </c>
      <c r="F14" s="51">
        <v>45022.475092592591</v>
      </c>
      <c r="G14" s="48">
        <v>45022</v>
      </c>
      <c r="H14" s="47">
        <v>992678054001</v>
      </c>
      <c r="I14" s="50" t="s">
        <v>1155</v>
      </c>
      <c r="J14" s="50" t="s">
        <v>1156</v>
      </c>
      <c r="K14" s="50" t="s">
        <v>737</v>
      </c>
    </row>
    <row r="15" spans="1:11" x14ac:dyDescent="0.25">
      <c r="A15" s="55">
        <v>968599020001</v>
      </c>
      <c r="B15" s="47" t="s">
        <v>45</v>
      </c>
      <c r="C15" s="47" t="s">
        <v>13</v>
      </c>
      <c r="D15" s="47" t="s">
        <v>1157</v>
      </c>
      <c r="E15" s="47">
        <v>8.0420230109685893E+47</v>
      </c>
      <c r="F15" s="51">
        <v>45028.172858796293</v>
      </c>
      <c r="G15" s="48">
        <v>45024</v>
      </c>
      <c r="H15" s="47">
        <v>992678054001</v>
      </c>
      <c r="I15" s="50" t="s">
        <v>1158</v>
      </c>
      <c r="J15" s="50">
        <v>0</v>
      </c>
      <c r="K15" s="50" t="s">
        <v>1158</v>
      </c>
    </row>
    <row r="16" spans="1:11" x14ac:dyDescent="0.25">
      <c r="A16" s="55">
        <v>968599020001</v>
      </c>
      <c r="B16" s="47" t="s">
        <v>45</v>
      </c>
      <c r="C16" s="47" t="s">
        <v>13</v>
      </c>
      <c r="D16" s="47" t="s">
        <v>1159</v>
      </c>
      <c r="E16" s="47">
        <v>8.0420230109685893E+47</v>
      </c>
      <c r="F16" s="51">
        <v>45028.17391203704</v>
      </c>
      <c r="G16" s="48">
        <v>45024</v>
      </c>
      <c r="H16" s="47">
        <v>992678054001</v>
      </c>
      <c r="I16" s="50" t="s">
        <v>1160</v>
      </c>
      <c r="J16" s="50">
        <v>0</v>
      </c>
      <c r="K16" s="50" t="s">
        <v>1160</v>
      </c>
    </row>
    <row r="17" spans="1:11" x14ac:dyDescent="0.25">
      <c r="A17" s="55">
        <v>968599020001</v>
      </c>
      <c r="B17" s="47" t="s">
        <v>45</v>
      </c>
      <c r="C17" s="47" t="s">
        <v>13</v>
      </c>
      <c r="D17" s="47" t="s">
        <v>1161</v>
      </c>
      <c r="E17" s="47">
        <v>8.0420230109685893E+47</v>
      </c>
      <c r="F17" s="51">
        <v>45028.174444444441</v>
      </c>
      <c r="G17" s="48">
        <v>45024</v>
      </c>
      <c r="H17" s="47">
        <v>992678054001</v>
      </c>
      <c r="I17" s="50" t="s">
        <v>1162</v>
      </c>
      <c r="J17" s="50">
        <v>0</v>
      </c>
      <c r="K17" s="50" t="s">
        <v>1162</v>
      </c>
    </row>
    <row r="18" spans="1:11" x14ac:dyDescent="0.25">
      <c r="A18" s="55">
        <v>968599020001</v>
      </c>
      <c r="B18" s="47" t="s">
        <v>45</v>
      </c>
      <c r="C18" s="47" t="s">
        <v>13</v>
      </c>
      <c r="D18" s="47" t="s">
        <v>1163</v>
      </c>
      <c r="E18" s="47">
        <v>8.0420230109685893E+47</v>
      </c>
      <c r="F18" s="51">
        <v>45028.174814814818</v>
      </c>
      <c r="G18" s="48">
        <v>45024</v>
      </c>
      <c r="H18" s="47">
        <v>992678054001</v>
      </c>
      <c r="I18" s="50" t="s">
        <v>1164</v>
      </c>
      <c r="J18" s="50">
        <v>0</v>
      </c>
      <c r="K18" s="50" t="s">
        <v>1164</v>
      </c>
    </row>
    <row r="19" spans="1:11" x14ac:dyDescent="0.25">
      <c r="A19" s="55">
        <v>968599020001</v>
      </c>
      <c r="B19" s="47" t="s">
        <v>45</v>
      </c>
      <c r="C19" s="47" t="s">
        <v>13</v>
      </c>
      <c r="D19" s="47" t="s">
        <v>1165</v>
      </c>
      <c r="E19" s="47">
        <v>8.0420230109685893E+47</v>
      </c>
      <c r="F19" s="51">
        <v>45028.174814814818</v>
      </c>
      <c r="G19" s="48">
        <v>45024</v>
      </c>
      <c r="H19" s="47">
        <v>992678054001</v>
      </c>
      <c r="I19" s="50" t="s">
        <v>1166</v>
      </c>
      <c r="J19" s="50">
        <v>0</v>
      </c>
      <c r="K19" s="50" t="s">
        <v>1166</v>
      </c>
    </row>
    <row r="20" spans="1:11" x14ac:dyDescent="0.25">
      <c r="A20" s="55">
        <v>968599020001</v>
      </c>
      <c r="B20" s="47" t="s">
        <v>45</v>
      </c>
      <c r="C20" s="47" t="s">
        <v>13</v>
      </c>
      <c r="D20" s="47" t="s">
        <v>1167</v>
      </c>
      <c r="E20" s="47">
        <v>8.0420230109685893E+47</v>
      </c>
      <c r="F20" s="51">
        <v>45028.174814814818</v>
      </c>
      <c r="G20" s="48">
        <v>45024</v>
      </c>
      <c r="H20" s="47">
        <v>992678054001</v>
      </c>
      <c r="I20" s="50" t="s">
        <v>1168</v>
      </c>
      <c r="J20" s="50">
        <v>0</v>
      </c>
      <c r="K20" s="50" t="s">
        <v>1168</v>
      </c>
    </row>
    <row r="21" spans="1:11" x14ac:dyDescent="0.25">
      <c r="A21" s="55">
        <v>1791256115001</v>
      </c>
      <c r="B21" s="47" t="s">
        <v>37</v>
      </c>
      <c r="C21" s="47" t="s">
        <v>13</v>
      </c>
      <c r="D21" s="47" t="s">
        <v>1169</v>
      </c>
      <c r="E21" s="47">
        <v>8.0420230117912503E+47</v>
      </c>
      <c r="F21" s="51">
        <v>45024.307222222225</v>
      </c>
      <c r="G21" s="48">
        <v>45024</v>
      </c>
      <c r="H21" s="47">
        <v>992678054001</v>
      </c>
      <c r="I21" s="50">
        <v>45</v>
      </c>
      <c r="J21" s="50" t="s">
        <v>737</v>
      </c>
      <c r="K21" s="50" t="s">
        <v>738</v>
      </c>
    </row>
    <row r="22" spans="1:11" x14ac:dyDescent="0.25">
      <c r="A22" s="55">
        <v>201761368001</v>
      </c>
      <c r="B22" s="47" t="s">
        <v>1170</v>
      </c>
      <c r="C22" s="47" t="s">
        <v>13</v>
      </c>
      <c r="D22" s="47" t="s">
        <v>1171</v>
      </c>
      <c r="E22" s="47">
        <v>1.00420230102017E+48</v>
      </c>
      <c r="F22" s="51">
        <v>45026.498900462961</v>
      </c>
      <c r="G22" s="48">
        <v>45026</v>
      </c>
      <c r="H22" s="47">
        <v>992678054001</v>
      </c>
      <c r="I22" s="50" t="s">
        <v>1172</v>
      </c>
      <c r="J22" s="50" t="s">
        <v>1173</v>
      </c>
      <c r="K22" s="50" t="s">
        <v>1174</v>
      </c>
    </row>
    <row r="23" spans="1:11" x14ac:dyDescent="0.25">
      <c r="A23" s="55">
        <v>901362681001</v>
      </c>
      <c r="B23" s="47" t="s">
        <v>961</v>
      </c>
      <c r="C23" s="47" t="s">
        <v>13</v>
      </c>
      <c r="D23" s="47" t="s">
        <v>1175</v>
      </c>
      <c r="E23" s="47">
        <v>1.00420230109013E+48</v>
      </c>
      <c r="F23" s="51">
        <v>45026.552106481482</v>
      </c>
      <c r="G23" s="48">
        <v>45026</v>
      </c>
      <c r="H23" s="47">
        <v>992678054001</v>
      </c>
      <c r="I23" s="50" t="s">
        <v>1176</v>
      </c>
      <c r="J23" s="50">
        <v>0</v>
      </c>
      <c r="K23" s="50" t="s">
        <v>1176</v>
      </c>
    </row>
    <row r="24" spans="1:11" x14ac:dyDescent="0.25">
      <c r="A24" s="55">
        <v>992378395001</v>
      </c>
      <c r="B24" s="47" t="s">
        <v>39</v>
      </c>
      <c r="C24" s="47" t="s">
        <v>13</v>
      </c>
      <c r="D24" s="47" t="s">
        <v>1177</v>
      </c>
      <c r="E24" s="47">
        <v>1.10420230109923E+48</v>
      </c>
      <c r="F24" s="51">
        <v>45027.779699074075</v>
      </c>
      <c r="G24" s="48">
        <v>45027</v>
      </c>
      <c r="H24" s="47">
        <v>992678054001</v>
      </c>
      <c r="I24" s="50" t="s">
        <v>740</v>
      </c>
      <c r="J24" s="50" t="s">
        <v>741</v>
      </c>
      <c r="K24" s="50">
        <v>5</v>
      </c>
    </row>
    <row r="25" spans="1:11" x14ac:dyDescent="0.25">
      <c r="A25" s="55">
        <v>990004196001</v>
      </c>
      <c r="B25" s="47" t="s">
        <v>815</v>
      </c>
      <c r="C25" s="47" t="s">
        <v>13</v>
      </c>
      <c r="D25" s="47" t="s">
        <v>1178</v>
      </c>
      <c r="E25" s="47">
        <v>1.204202301099E+48</v>
      </c>
      <c r="F25" s="51">
        <v>45028.78638888889</v>
      </c>
      <c r="G25" s="48">
        <v>45028</v>
      </c>
      <c r="H25" s="47">
        <v>992678054001</v>
      </c>
      <c r="I25" s="50" t="s">
        <v>1179</v>
      </c>
      <c r="J25" s="50" t="s">
        <v>1180</v>
      </c>
      <c r="K25" s="50" t="s">
        <v>727</v>
      </c>
    </row>
    <row r="26" spans="1:11" x14ac:dyDescent="0.25">
      <c r="A26" s="55">
        <v>991450009001</v>
      </c>
      <c r="B26" s="47" t="s">
        <v>48</v>
      </c>
      <c r="C26" s="47" t="s">
        <v>13</v>
      </c>
      <c r="D26" s="47" t="s">
        <v>1181</v>
      </c>
      <c r="E26" s="47">
        <v>1.20420230109914E+48</v>
      </c>
      <c r="F26" s="51">
        <v>45028.988715277781</v>
      </c>
      <c r="G26" s="48">
        <v>45028</v>
      </c>
      <c r="H26" s="47">
        <v>992678054001</v>
      </c>
      <c r="I26" s="50" t="s">
        <v>1064</v>
      </c>
      <c r="J26" s="50" t="s">
        <v>747</v>
      </c>
      <c r="K26" s="50" t="s">
        <v>1065</v>
      </c>
    </row>
    <row r="27" spans="1:11" x14ac:dyDescent="0.25">
      <c r="A27" s="55">
        <v>991450009001</v>
      </c>
      <c r="B27" s="47" t="s">
        <v>48</v>
      </c>
      <c r="C27" s="47" t="s">
        <v>13</v>
      </c>
      <c r="D27" s="47" t="s">
        <v>1182</v>
      </c>
      <c r="E27" s="47">
        <v>1.20420230109914E+48</v>
      </c>
      <c r="F27" s="51">
        <v>45029.014108796298</v>
      </c>
      <c r="G27" s="48">
        <v>45028</v>
      </c>
      <c r="H27" s="47">
        <v>992678054001</v>
      </c>
      <c r="I27" s="50" t="s">
        <v>1183</v>
      </c>
      <c r="J27" s="50" t="s">
        <v>753</v>
      </c>
      <c r="K27" s="50" t="s">
        <v>1184</v>
      </c>
    </row>
    <row r="28" spans="1:11" x14ac:dyDescent="0.25">
      <c r="A28" s="55">
        <v>991450009001</v>
      </c>
      <c r="B28" s="47" t="s">
        <v>48</v>
      </c>
      <c r="C28" s="47" t="s">
        <v>13</v>
      </c>
      <c r="D28" s="47" t="s">
        <v>1185</v>
      </c>
      <c r="E28" s="47">
        <v>1.20420230109914E+48</v>
      </c>
      <c r="F28" s="51">
        <v>45029.008333333331</v>
      </c>
      <c r="G28" s="48">
        <v>45028</v>
      </c>
      <c r="H28" s="47">
        <v>992678054001</v>
      </c>
      <c r="I28" s="50" t="s">
        <v>1186</v>
      </c>
      <c r="J28" s="50" t="s">
        <v>747</v>
      </c>
      <c r="K28" s="50" t="s">
        <v>1187</v>
      </c>
    </row>
    <row r="29" spans="1:11" x14ac:dyDescent="0.25">
      <c r="A29" s="55">
        <v>991450009001</v>
      </c>
      <c r="B29" s="47" t="s">
        <v>48</v>
      </c>
      <c r="C29" s="47" t="s">
        <v>13</v>
      </c>
      <c r="D29" s="47" t="s">
        <v>1188</v>
      </c>
      <c r="E29" s="47">
        <v>1.20420230109914E+48</v>
      </c>
      <c r="F29" s="51">
        <v>45028.988680555558</v>
      </c>
      <c r="G29" s="48">
        <v>45028</v>
      </c>
      <c r="H29" s="47">
        <v>992678054001</v>
      </c>
      <c r="I29" s="50" t="s">
        <v>746</v>
      </c>
      <c r="J29" s="50" t="s">
        <v>747</v>
      </c>
      <c r="K29" s="50" t="s">
        <v>748</v>
      </c>
    </row>
    <row r="30" spans="1:11" x14ac:dyDescent="0.25">
      <c r="A30" s="55">
        <v>991450009001</v>
      </c>
      <c r="B30" s="47" t="s">
        <v>48</v>
      </c>
      <c r="C30" s="47" t="s">
        <v>13</v>
      </c>
      <c r="D30" s="47" t="s">
        <v>1189</v>
      </c>
      <c r="E30" s="47">
        <v>1.20420230109914E+48</v>
      </c>
      <c r="F30" s="51">
        <v>45029.021840277775</v>
      </c>
      <c r="G30" s="48">
        <v>45028</v>
      </c>
      <c r="H30" s="47">
        <v>992678054001</v>
      </c>
      <c r="I30" s="50" t="s">
        <v>936</v>
      </c>
      <c r="J30" s="50" t="s">
        <v>747</v>
      </c>
      <c r="K30" s="50" t="s">
        <v>757</v>
      </c>
    </row>
    <row r="31" spans="1:11" x14ac:dyDescent="0.25">
      <c r="A31" s="55">
        <v>991450009001</v>
      </c>
      <c r="B31" s="47" t="s">
        <v>48</v>
      </c>
      <c r="C31" s="47" t="s">
        <v>13</v>
      </c>
      <c r="D31" s="47" t="s">
        <v>1190</v>
      </c>
      <c r="E31" s="47">
        <v>1.20420230109914E+48</v>
      </c>
      <c r="F31" s="51">
        <v>45029.022893518515</v>
      </c>
      <c r="G31" s="48">
        <v>45028</v>
      </c>
      <c r="H31" s="47">
        <v>992678054001</v>
      </c>
      <c r="I31" s="50" t="s">
        <v>760</v>
      </c>
      <c r="J31" s="50" t="s">
        <v>747</v>
      </c>
      <c r="K31" s="50" t="s">
        <v>761</v>
      </c>
    </row>
    <row r="32" spans="1:11" x14ac:dyDescent="0.25">
      <c r="A32" s="55">
        <v>992378395001</v>
      </c>
      <c r="B32" s="47" t="s">
        <v>39</v>
      </c>
      <c r="C32" s="47" t="s">
        <v>13</v>
      </c>
      <c r="D32" s="47" t="s">
        <v>1191</v>
      </c>
      <c r="E32" s="47">
        <v>1.20420230109923E+48</v>
      </c>
      <c r="F32" s="51">
        <v>45028.562662037039</v>
      </c>
      <c r="G32" s="48">
        <v>45028</v>
      </c>
      <c r="H32" s="47">
        <v>992678054001</v>
      </c>
      <c r="I32" s="50" t="s">
        <v>824</v>
      </c>
      <c r="J32" s="50" t="s">
        <v>825</v>
      </c>
      <c r="K32" s="50">
        <v>15</v>
      </c>
    </row>
    <row r="33" spans="1:11" x14ac:dyDescent="0.25">
      <c r="A33" s="55">
        <v>925823601001</v>
      </c>
      <c r="B33" s="47" t="s">
        <v>812</v>
      </c>
      <c r="C33" s="47" t="s">
        <v>13</v>
      </c>
      <c r="D33" s="47" t="s">
        <v>1192</v>
      </c>
      <c r="E33" s="47">
        <v>1.20420230109258E+48</v>
      </c>
      <c r="F33" s="51">
        <v>45028.667048611111</v>
      </c>
      <c r="G33" s="48">
        <v>45028</v>
      </c>
      <c r="H33" s="47">
        <v>992678054001</v>
      </c>
      <c r="I33" s="50">
        <v>900</v>
      </c>
      <c r="J33" s="50">
        <v>0</v>
      </c>
      <c r="K33" s="50">
        <v>900</v>
      </c>
    </row>
    <row r="34" spans="1:11" x14ac:dyDescent="0.25">
      <c r="A34" s="55">
        <v>1791768892001</v>
      </c>
      <c r="B34" s="47" t="s">
        <v>61</v>
      </c>
      <c r="C34" s="47" t="s">
        <v>13</v>
      </c>
      <c r="D34" s="47" t="s">
        <v>1193</v>
      </c>
      <c r="E34" s="47">
        <v>1.3042023011791699E+48</v>
      </c>
      <c r="F34" s="51">
        <v>45029.614398148151</v>
      </c>
      <c r="G34" s="48">
        <v>45029</v>
      </c>
      <c r="H34" s="47">
        <v>992678054001</v>
      </c>
      <c r="I34" s="50">
        <v>1060</v>
      </c>
      <c r="J34" s="50">
        <v>0</v>
      </c>
      <c r="K34" s="50">
        <v>1060</v>
      </c>
    </row>
    <row r="35" spans="1:11" x14ac:dyDescent="0.25">
      <c r="A35" s="55">
        <v>1791768892001</v>
      </c>
      <c r="B35" s="47" t="s">
        <v>61</v>
      </c>
      <c r="C35" s="47" t="s">
        <v>13</v>
      </c>
      <c r="D35" s="47" t="s">
        <v>1194</v>
      </c>
      <c r="E35" s="47">
        <v>1.3042023011791699E+48</v>
      </c>
      <c r="F35" s="51">
        <v>45029.613240740742</v>
      </c>
      <c r="G35" s="48">
        <v>45029</v>
      </c>
      <c r="H35" s="47">
        <v>992678054001</v>
      </c>
      <c r="I35" s="50">
        <v>265</v>
      </c>
      <c r="J35" s="50" t="s">
        <v>785</v>
      </c>
      <c r="K35" s="50" t="s">
        <v>786</v>
      </c>
    </row>
    <row r="36" spans="1:11" x14ac:dyDescent="0.25">
      <c r="A36" s="55">
        <v>913523296001</v>
      </c>
      <c r="B36" s="47" t="s">
        <v>66</v>
      </c>
      <c r="C36" s="47" t="s">
        <v>13</v>
      </c>
      <c r="D36" s="47" t="s">
        <v>1195</v>
      </c>
      <c r="E36" s="47">
        <v>1.30420230109135E+48</v>
      </c>
      <c r="F36" s="51">
        <v>45029.69667824074</v>
      </c>
      <c r="G36" s="48">
        <v>45029</v>
      </c>
      <c r="H36" s="47">
        <v>992678054001</v>
      </c>
      <c r="I36" s="50" t="s">
        <v>1112</v>
      </c>
      <c r="J36" s="50" t="s">
        <v>1113</v>
      </c>
      <c r="K36" s="50" t="s">
        <v>1114</v>
      </c>
    </row>
    <row r="37" spans="1:11" x14ac:dyDescent="0.25">
      <c r="A37" s="55">
        <v>992231467001</v>
      </c>
      <c r="B37" s="47" t="s">
        <v>1196</v>
      </c>
      <c r="C37" s="47" t="s">
        <v>13</v>
      </c>
      <c r="D37" s="47" t="s">
        <v>1197</v>
      </c>
      <c r="E37" s="47">
        <v>1.40420230109922E+48</v>
      </c>
      <c r="F37" s="51">
        <v>45030.686180555553</v>
      </c>
      <c r="G37" s="48">
        <v>45030</v>
      </c>
      <c r="H37" s="47">
        <v>992678054001</v>
      </c>
      <c r="I37" s="50" t="s">
        <v>1198</v>
      </c>
      <c r="J37" s="50" t="s">
        <v>822</v>
      </c>
      <c r="K37" s="50" t="s">
        <v>1199</v>
      </c>
    </row>
    <row r="38" spans="1:11" x14ac:dyDescent="0.25">
      <c r="A38" s="55">
        <v>992732458001</v>
      </c>
      <c r="B38" s="47" t="s">
        <v>17</v>
      </c>
      <c r="C38" s="47" t="s">
        <v>13</v>
      </c>
      <c r="D38" s="47" t="s">
        <v>1200</v>
      </c>
      <c r="E38" s="47">
        <v>1.40420230109927E+48</v>
      </c>
      <c r="F38" s="51">
        <v>45030.343229166669</v>
      </c>
      <c r="G38" s="48">
        <v>45030</v>
      </c>
      <c r="H38" s="47">
        <v>992678054001</v>
      </c>
      <c r="I38" s="50" t="s">
        <v>1201</v>
      </c>
      <c r="J38" s="50" t="s">
        <v>894</v>
      </c>
      <c r="K38" s="50" t="s">
        <v>1202</v>
      </c>
    </row>
    <row r="39" spans="1:11" x14ac:dyDescent="0.25">
      <c r="A39" s="55">
        <v>913989406001</v>
      </c>
      <c r="B39" s="47" t="s">
        <v>72</v>
      </c>
      <c r="C39" s="47" t="s">
        <v>13</v>
      </c>
      <c r="D39" s="47" t="s">
        <v>1203</v>
      </c>
      <c r="E39" s="47">
        <v>1.5042023010913901E+48</v>
      </c>
      <c r="F39" s="51">
        <v>45031.552604166667</v>
      </c>
      <c r="G39" s="48">
        <v>45031</v>
      </c>
      <c r="H39" s="47">
        <v>992678054001</v>
      </c>
      <c r="I39" s="50" t="s">
        <v>1204</v>
      </c>
      <c r="J39" s="50" t="s">
        <v>1205</v>
      </c>
      <c r="K39" s="50" t="s">
        <v>1206</v>
      </c>
    </row>
    <row r="40" spans="1:11" x14ac:dyDescent="0.25">
      <c r="A40" s="55">
        <v>992732458001</v>
      </c>
      <c r="B40" s="47" t="s">
        <v>17</v>
      </c>
      <c r="C40" s="47" t="s">
        <v>13</v>
      </c>
      <c r="D40" s="47" t="s">
        <v>1207</v>
      </c>
      <c r="E40" s="47">
        <v>1.5042023010992701E+48</v>
      </c>
      <c r="F40" s="51">
        <v>45031.584293981483</v>
      </c>
      <c r="G40" s="48">
        <v>45031</v>
      </c>
      <c r="H40" s="47">
        <v>992678054001</v>
      </c>
      <c r="I40" s="50" t="s">
        <v>1208</v>
      </c>
      <c r="J40" s="50" t="s">
        <v>1209</v>
      </c>
      <c r="K40" s="50" t="s">
        <v>1210</v>
      </c>
    </row>
    <row r="41" spans="1:11" x14ac:dyDescent="0.25">
      <c r="A41" s="55">
        <v>992378395001</v>
      </c>
      <c r="B41" s="47" t="s">
        <v>39</v>
      </c>
      <c r="C41" s="47" t="s">
        <v>13</v>
      </c>
      <c r="D41" s="47" t="s">
        <v>1211</v>
      </c>
      <c r="E41" s="47">
        <v>1.5042023010992301E+48</v>
      </c>
      <c r="F41" s="51">
        <v>45031.619687500002</v>
      </c>
      <c r="G41" s="48">
        <v>45031</v>
      </c>
      <c r="H41" s="47">
        <v>992678054001</v>
      </c>
      <c r="I41" s="50" t="s">
        <v>740</v>
      </c>
      <c r="J41" s="50" t="s">
        <v>741</v>
      </c>
      <c r="K41" s="50">
        <v>5</v>
      </c>
    </row>
    <row r="42" spans="1:11" x14ac:dyDescent="0.25">
      <c r="A42" s="55">
        <v>992921404001</v>
      </c>
      <c r="B42" s="47" t="s">
        <v>1212</v>
      </c>
      <c r="C42" s="47" t="s">
        <v>13</v>
      </c>
      <c r="D42" s="47" t="s">
        <v>1213</v>
      </c>
      <c r="E42" s="47">
        <v>1.70420230109929E+48</v>
      </c>
      <c r="F42" s="51">
        <v>45033.94798611111</v>
      </c>
      <c r="G42" s="48">
        <v>45033</v>
      </c>
      <c r="H42" s="47">
        <v>992678054001</v>
      </c>
      <c r="I42" s="50" t="s">
        <v>781</v>
      </c>
      <c r="J42" s="50" t="s">
        <v>782</v>
      </c>
      <c r="K42" s="50">
        <v>7</v>
      </c>
    </row>
    <row r="43" spans="1:11" x14ac:dyDescent="0.25">
      <c r="A43" s="55">
        <v>1790041220001</v>
      </c>
      <c r="B43" s="47" t="s">
        <v>28</v>
      </c>
      <c r="C43" s="47" t="s">
        <v>13</v>
      </c>
      <c r="D43" s="47" t="s">
        <v>1214</v>
      </c>
      <c r="E43" s="47">
        <v>1.7042023011789999E+48</v>
      </c>
      <c r="F43" s="51">
        <v>45033.585960648146</v>
      </c>
      <c r="G43" s="48">
        <v>45033</v>
      </c>
      <c r="H43" s="47">
        <v>992678054001</v>
      </c>
      <c r="I43" s="50" t="s">
        <v>844</v>
      </c>
      <c r="J43" s="50" t="s">
        <v>847</v>
      </c>
      <c r="K43" s="50" t="s">
        <v>1201</v>
      </c>
    </row>
    <row r="44" spans="1:11" x14ac:dyDescent="0.25">
      <c r="A44" s="55">
        <v>992378395001</v>
      </c>
      <c r="B44" s="47" t="s">
        <v>39</v>
      </c>
      <c r="C44" s="47" t="s">
        <v>13</v>
      </c>
      <c r="D44" s="47" t="s">
        <v>1215</v>
      </c>
      <c r="E44" s="47">
        <v>1.70420230109923E+48</v>
      </c>
      <c r="F44" s="51">
        <v>45033.594664351855</v>
      </c>
      <c r="G44" s="48">
        <v>45033</v>
      </c>
      <c r="H44" s="47">
        <v>992678054001</v>
      </c>
      <c r="I44" s="50" t="s">
        <v>839</v>
      </c>
      <c r="J44" s="50" t="s">
        <v>840</v>
      </c>
      <c r="K44" s="50" t="s">
        <v>841</v>
      </c>
    </row>
    <row r="45" spans="1:11" x14ac:dyDescent="0.25">
      <c r="A45" s="55">
        <v>907179220001</v>
      </c>
      <c r="B45" s="47" t="s">
        <v>1216</v>
      </c>
      <c r="C45" s="47" t="s">
        <v>13</v>
      </c>
      <c r="D45" s="47" t="s">
        <v>67</v>
      </c>
      <c r="E45" s="47">
        <v>1.7042023010907101E+48</v>
      </c>
      <c r="F45" s="51">
        <v>45033.658321759256</v>
      </c>
      <c r="G45" s="48">
        <v>45033</v>
      </c>
      <c r="H45" s="47">
        <v>992678054001</v>
      </c>
      <c r="I45" s="50">
        <v>100</v>
      </c>
      <c r="J45" s="50">
        <v>12</v>
      </c>
      <c r="K45" s="50">
        <v>112</v>
      </c>
    </row>
    <row r="46" spans="1:11" x14ac:dyDescent="0.25">
      <c r="A46" s="55">
        <v>992922257001</v>
      </c>
      <c r="B46" s="47" t="s">
        <v>1217</v>
      </c>
      <c r="C46" s="47" t="s">
        <v>13</v>
      </c>
      <c r="D46" s="47" t="s">
        <v>1218</v>
      </c>
      <c r="E46" s="47">
        <v>1.8042023010992901E+48</v>
      </c>
      <c r="F46" s="51">
        <v>45034.465127314812</v>
      </c>
      <c r="G46" s="48">
        <v>45034</v>
      </c>
      <c r="H46" s="47">
        <v>992678054001</v>
      </c>
      <c r="I46" s="50" t="s">
        <v>1219</v>
      </c>
      <c r="J46" s="50" t="s">
        <v>1220</v>
      </c>
      <c r="K46" s="50">
        <v>200</v>
      </c>
    </row>
    <row r="47" spans="1:11" x14ac:dyDescent="0.25">
      <c r="A47" s="55">
        <v>992378395001</v>
      </c>
      <c r="B47" s="47" t="s">
        <v>39</v>
      </c>
      <c r="C47" s="47" t="s">
        <v>13</v>
      </c>
      <c r="D47" s="47" t="s">
        <v>1221</v>
      </c>
      <c r="E47" s="47">
        <v>1.9042023010992302E+48</v>
      </c>
      <c r="F47" s="51">
        <v>45035.56013888889</v>
      </c>
      <c r="G47" s="48">
        <v>45035</v>
      </c>
      <c r="H47" s="47">
        <v>992678054001</v>
      </c>
      <c r="I47" s="50" t="s">
        <v>824</v>
      </c>
      <c r="J47" s="50" t="s">
        <v>825</v>
      </c>
      <c r="K47" s="50">
        <v>15</v>
      </c>
    </row>
    <row r="48" spans="1:11" x14ac:dyDescent="0.25">
      <c r="A48" s="55">
        <v>914150149001</v>
      </c>
      <c r="B48" s="47" t="s">
        <v>111</v>
      </c>
      <c r="C48" s="47" t="s">
        <v>13</v>
      </c>
      <c r="D48" s="47" t="s">
        <v>1222</v>
      </c>
      <c r="E48" s="47">
        <v>1.9042023010914099E+48</v>
      </c>
      <c r="F48" s="51">
        <v>45035.718819444446</v>
      </c>
      <c r="G48" s="48">
        <v>45035</v>
      </c>
      <c r="H48" s="47">
        <v>992678054001</v>
      </c>
      <c r="I48" s="50">
        <v>14</v>
      </c>
      <c r="J48" s="50" t="s">
        <v>1223</v>
      </c>
      <c r="K48" s="50" t="s">
        <v>1224</v>
      </c>
    </row>
    <row r="49" spans="1:11" x14ac:dyDescent="0.25">
      <c r="A49" s="55">
        <v>992231467001</v>
      </c>
      <c r="B49" s="47" t="s">
        <v>1196</v>
      </c>
      <c r="C49" s="47" t="s">
        <v>13</v>
      </c>
      <c r="D49" s="47" t="s">
        <v>1225</v>
      </c>
      <c r="E49" s="47">
        <v>1.9042023010992201E+48</v>
      </c>
      <c r="F49" s="51">
        <v>45046.720902777779</v>
      </c>
      <c r="G49" s="48">
        <v>45035</v>
      </c>
      <c r="H49" s="47">
        <v>992678054001</v>
      </c>
      <c r="I49" s="50" t="s">
        <v>1226</v>
      </c>
      <c r="J49" s="50" t="s">
        <v>1227</v>
      </c>
      <c r="K49" s="50" t="s">
        <v>1228</v>
      </c>
    </row>
    <row r="50" spans="1:11" x14ac:dyDescent="0.25">
      <c r="A50" s="55">
        <v>992844779001</v>
      </c>
      <c r="B50" s="47" t="s">
        <v>1229</v>
      </c>
      <c r="C50" s="47" t="s">
        <v>13</v>
      </c>
      <c r="D50" s="47" t="s">
        <v>1230</v>
      </c>
      <c r="E50" s="47">
        <v>2.0042023010992799E+48</v>
      </c>
      <c r="F50" s="51">
        <v>45036.955914351849</v>
      </c>
      <c r="G50" s="48">
        <v>45036</v>
      </c>
      <c r="H50" s="47">
        <v>992678054001</v>
      </c>
      <c r="I50" s="50">
        <v>359</v>
      </c>
      <c r="J50" s="50" t="s">
        <v>1117</v>
      </c>
      <c r="K50" s="50" t="s">
        <v>1118</v>
      </c>
    </row>
    <row r="51" spans="1:11" x14ac:dyDescent="0.25">
      <c r="A51" s="55">
        <v>1315524486001</v>
      </c>
      <c r="B51" s="47" t="s">
        <v>86</v>
      </c>
      <c r="C51" s="47" t="s">
        <v>13</v>
      </c>
      <c r="D51" s="47" t="s">
        <v>1231</v>
      </c>
      <c r="E51" s="47">
        <v>2.00420230113155E+48</v>
      </c>
      <c r="F51" s="51">
        <v>45036.745138888888</v>
      </c>
      <c r="G51" s="48">
        <v>45036</v>
      </c>
      <c r="H51" s="47">
        <v>992678054001</v>
      </c>
      <c r="I51" s="50">
        <v>323</v>
      </c>
      <c r="J51" s="50" t="s">
        <v>1232</v>
      </c>
      <c r="K51" s="50" t="s">
        <v>1233</v>
      </c>
    </row>
    <row r="52" spans="1:11" x14ac:dyDescent="0.25">
      <c r="A52" s="55">
        <v>992732458001</v>
      </c>
      <c r="B52" s="47" t="s">
        <v>17</v>
      </c>
      <c r="C52" s="47" t="s">
        <v>13</v>
      </c>
      <c r="D52" s="47" t="s">
        <v>1234</v>
      </c>
      <c r="E52" s="47">
        <v>2.0042023010992702E+48</v>
      </c>
      <c r="F52" s="51">
        <v>45036.8362037037</v>
      </c>
      <c r="G52" s="48">
        <v>45036</v>
      </c>
      <c r="H52" s="47">
        <v>992678054001</v>
      </c>
      <c r="I52" s="50" t="s">
        <v>1235</v>
      </c>
      <c r="J52" s="50" t="s">
        <v>1236</v>
      </c>
      <c r="K52" s="50" t="s">
        <v>1237</v>
      </c>
    </row>
    <row r="53" spans="1:11" x14ac:dyDescent="0.25">
      <c r="A53" s="55">
        <v>990005737001</v>
      </c>
      <c r="B53" s="47" t="s">
        <v>95</v>
      </c>
      <c r="C53" s="47" t="s">
        <v>13</v>
      </c>
      <c r="D53" s="47" t="s">
        <v>1238</v>
      </c>
      <c r="E53" s="47">
        <v>2.1042023010989999E+48</v>
      </c>
      <c r="F53" s="51">
        <v>45038.325844907406</v>
      </c>
      <c r="G53" s="48">
        <v>45037</v>
      </c>
      <c r="H53" s="47">
        <v>992678054001</v>
      </c>
      <c r="I53" s="50" t="s">
        <v>827</v>
      </c>
      <c r="J53" s="50" t="s">
        <v>828</v>
      </c>
      <c r="K53" s="50" t="s">
        <v>829</v>
      </c>
    </row>
    <row r="54" spans="1:11" x14ac:dyDescent="0.25">
      <c r="A54" s="55">
        <v>990005737001</v>
      </c>
      <c r="B54" s="47" t="s">
        <v>95</v>
      </c>
      <c r="C54" s="47" t="s">
        <v>13</v>
      </c>
      <c r="D54" s="47" t="s">
        <v>1239</v>
      </c>
      <c r="E54" s="47">
        <v>2.1042023010989999E+48</v>
      </c>
      <c r="F54" s="51">
        <v>45038.303576388891</v>
      </c>
      <c r="G54" s="48">
        <v>45037</v>
      </c>
      <c r="H54" s="47">
        <v>992678054001</v>
      </c>
      <c r="I54" s="50" t="s">
        <v>827</v>
      </c>
      <c r="J54" s="50" t="s">
        <v>828</v>
      </c>
      <c r="K54" s="50" t="s">
        <v>829</v>
      </c>
    </row>
    <row r="55" spans="1:11" x14ac:dyDescent="0.25">
      <c r="A55" s="55">
        <v>990005737001</v>
      </c>
      <c r="B55" s="47" t="s">
        <v>95</v>
      </c>
      <c r="C55" s="47" t="s">
        <v>13</v>
      </c>
      <c r="D55" s="47" t="s">
        <v>1240</v>
      </c>
      <c r="E55" s="47">
        <v>2.1042023010989999E+48</v>
      </c>
      <c r="F55" s="51">
        <v>45038.283564814818</v>
      </c>
      <c r="G55" s="48">
        <v>45037</v>
      </c>
      <c r="H55" s="47">
        <v>992678054001</v>
      </c>
      <c r="I55" s="50" t="s">
        <v>827</v>
      </c>
      <c r="J55" s="50" t="s">
        <v>828</v>
      </c>
      <c r="K55" s="50" t="s">
        <v>829</v>
      </c>
    </row>
    <row r="56" spans="1:11" x14ac:dyDescent="0.25">
      <c r="A56" s="55">
        <v>990005737001</v>
      </c>
      <c r="B56" s="47" t="s">
        <v>95</v>
      </c>
      <c r="C56" s="47" t="s">
        <v>13</v>
      </c>
      <c r="D56" s="47" t="s">
        <v>1241</v>
      </c>
      <c r="E56" s="47">
        <v>2.1042023010989999E+48</v>
      </c>
      <c r="F56" s="51">
        <v>45045.787418981483</v>
      </c>
      <c r="G56" s="48">
        <v>45037</v>
      </c>
      <c r="H56" s="47">
        <v>992678054001</v>
      </c>
      <c r="I56" s="50" t="s">
        <v>827</v>
      </c>
      <c r="J56" s="50" t="s">
        <v>828</v>
      </c>
      <c r="K56" s="50" t="s">
        <v>829</v>
      </c>
    </row>
    <row r="57" spans="1:11" x14ac:dyDescent="0.25">
      <c r="A57" s="55">
        <v>1791768892001</v>
      </c>
      <c r="B57" s="47" t="s">
        <v>61</v>
      </c>
      <c r="C57" s="47" t="s">
        <v>13</v>
      </c>
      <c r="D57" s="47" t="s">
        <v>1242</v>
      </c>
      <c r="E57" s="47">
        <v>2.10420230117917E+48</v>
      </c>
      <c r="F57" s="51">
        <v>45037.731828703705</v>
      </c>
      <c r="G57" s="48">
        <v>45037</v>
      </c>
      <c r="H57" s="47">
        <v>992678054001</v>
      </c>
      <c r="I57" s="50">
        <v>265</v>
      </c>
      <c r="J57" s="50" t="s">
        <v>785</v>
      </c>
      <c r="K57" s="50" t="s">
        <v>786</v>
      </c>
    </row>
    <row r="58" spans="1:11" x14ac:dyDescent="0.25">
      <c r="A58" s="55">
        <v>1791768892001</v>
      </c>
      <c r="B58" s="47" t="s">
        <v>61</v>
      </c>
      <c r="C58" s="47" t="s">
        <v>13</v>
      </c>
      <c r="D58" s="47" t="s">
        <v>1243</v>
      </c>
      <c r="E58" s="47">
        <v>2.10420230117917E+48</v>
      </c>
      <c r="F58" s="51">
        <v>45037.733460648145</v>
      </c>
      <c r="G58" s="48">
        <v>45037</v>
      </c>
      <c r="H58" s="47">
        <v>992678054001</v>
      </c>
      <c r="I58" s="50">
        <v>1060</v>
      </c>
      <c r="J58" s="50">
        <v>0</v>
      </c>
      <c r="K58" s="50">
        <v>1060</v>
      </c>
    </row>
    <row r="59" spans="1:11" x14ac:dyDescent="0.25">
      <c r="A59" s="55">
        <v>990005737001</v>
      </c>
      <c r="B59" s="47" t="s">
        <v>95</v>
      </c>
      <c r="C59" s="47" t="s">
        <v>13</v>
      </c>
      <c r="D59" s="47" t="s">
        <v>1244</v>
      </c>
      <c r="E59" s="47">
        <v>2.1042023010989999E+48</v>
      </c>
      <c r="F59" s="51">
        <v>45037.805127314816</v>
      </c>
      <c r="G59" s="48">
        <v>45037</v>
      </c>
      <c r="H59" s="47">
        <v>992678054001</v>
      </c>
      <c r="I59" s="50" t="s">
        <v>827</v>
      </c>
      <c r="J59" s="50" t="s">
        <v>828</v>
      </c>
      <c r="K59" s="50" t="s">
        <v>829</v>
      </c>
    </row>
    <row r="60" spans="1:11" x14ac:dyDescent="0.25">
      <c r="A60" s="55">
        <v>990005737001</v>
      </c>
      <c r="B60" s="47" t="s">
        <v>95</v>
      </c>
      <c r="C60" s="47" t="s">
        <v>13</v>
      </c>
      <c r="D60" s="47" t="s">
        <v>1245</v>
      </c>
      <c r="E60" s="47">
        <v>2.1042023010989999E+48</v>
      </c>
      <c r="F60" s="51">
        <v>45037.813645833332</v>
      </c>
      <c r="G60" s="48">
        <v>45037</v>
      </c>
      <c r="H60" s="47">
        <v>992678054001</v>
      </c>
      <c r="I60" s="50" t="s">
        <v>827</v>
      </c>
      <c r="J60" s="50" t="s">
        <v>828</v>
      </c>
      <c r="K60" s="50" t="s">
        <v>829</v>
      </c>
    </row>
    <row r="61" spans="1:11" x14ac:dyDescent="0.25">
      <c r="A61" s="55">
        <v>101518660001</v>
      </c>
      <c r="B61" s="47" t="s">
        <v>31</v>
      </c>
      <c r="C61" s="47" t="s">
        <v>13</v>
      </c>
      <c r="D61" s="47" t="s">
        <v>1246</v>
      </c>
      <c r="E61" s="47">
        <v>2.2042023010101501E+48</v>
      </c>
      <c r="F61" s="51">
        <v>45038.455659722225</v>
      </c>
      <c r="G61" s="48">
        <v>45038</v>
      </c>
      <c r="H61" s="47">
        <v>992678054001</v>
      </c>
      <c r="I61" s="50" t="s">
        <v>1247</v>
      </c>
      <c r="J61" s="50" t="s">
        <v>741</v>
      </c>
      <c r="K61" s="50" t="s">
        <v>1248</v>
      </c>
    </row>
    <row r="62" spans="1:11" x14ac:dyDescent="0.25">
      <c r="A62" s="55">
        <v>992732458001</v>
      </c>
      <c r="B62" s="47" t="s">
        <v>17</v>
      </c>
      <c r="C62" s="47" t="s">
        <v>13</v>
      </c>
      <c r="D62" s="47" t="s">
        <v>1249</v>
      </c>
      <c r="E62" s="47">
        <v>2.3042023010992701E+48</v>
      </c>
      <c r="F62" s="51">
        <v>45039.702337962961</v>
      </c>
      <c r="G62" s="48">
        <v>45039</v>
      </c>
      <c r="H62" s="47">
        <v>992678054001</v>
      </c>
      <c r="I62" s="50" t="s">
        <v>986</v>
      </c>
      <c r="J62" s="50" t="s">
        <v>803</v>
      </c>
      <c r="K62" s="50" t="s">
        <v>987</v>
      </c>
    </row>
    <row r="63" spans="1:11" x14ac:dyDescent="0.25">
      <c r="A63" s="55">
        <v>992921404001</v>
      </c>
      <c r="B63" s="47" t="s">
        <v>1212</v>
      </c>
      <c r="C63" s="47" t="s">
        <v>13</v>
      </c>
      <c r="D63" s="47" t="s">
        <v>1250</v>
      </c>
      <c r="E63" s="47">
        <v>2.3042023010992899E+48</v>
      </c>
      <c r="F63" s="51">
        <v>45039.670347222222</v>
      </c>
      <c r="G63" s="48">
        <v>45039</v>
      </c>
      <c r="H63" s="47">
        <v>992678054001</v>
      </c>
      <c r="I63" s="50" t="s">
        <v>1011</v>
      </c>
      <c r="J63" s="50" t="s">
        <v>1012</v>
      </c>
      <c r="K63" s="50">
        <v>8</v>
      </c>
    </row>
    <row r="64" spans="1:11" x14ac:dyDescent="0.25">
      <c r="A64" s="55">
        <v>992732458001</v>
      </c>
      <c r="B64" s="47" t="s">
        <v>17</v>
      </c>
      <c r="C64" s="47" t="s">
        <v>13</v>
      </c>
      <c r="D64" s="47" t="s">
        <v>1251</v>
      </c>
      <c r="E64" s="47">
        <v>2.4042023010992699E+48</v>
      </c>
      <c r="F64" s="51">
        <v>45040.400902777779</v>
      </c>
      <c r="G64" s="48">
        <v>45040</v>
      </c>
      <c r="H64" s="47">
        <v>992678054001</v>
      </c>
      <c r="I64" s="50" t="s">
        <v>1142</v>
      </c>
      <c r="J64" s="50" t="s">
        <v>1143</v>
      </c>
      <c r="K64" s="50" t="s">
        <v>1144</v>
      </c>
    </row>
    <row r="65" spans="1:11" x14ac:dyDescent="0.25">
      <c r="A65" s="55">
        <v>1790016919001</v>
      </c>
      <c r="B65" s="47" t="s">
        <v>725</v>
      </c>
      <c r="C65" s="47" t="s">
        <v>13</v>
      </c>
      <c r="D65" s="47" t="s">
        <v>1252</v>
      </c>
      <c r="E65" s="47">
        <v>2.4042023011789998E+48</v>
      </c>
      <c r="F65" s="51">
        <v>45040.599282407406</v>
      </c>
      <c r="G65" s="48">
        <v>45040</v>
      </c>
      <c r="H65" s="47">
        <v>992678054001</v>
      </c>
      <c r="I65" s="50" t="s">
        <v>1253</v>
      </c>
      <c r="J65" s="50" t="s">
        <v>1254</v>
      </c>
      <c r="K65" s="50" t="s">
        <v>1255</v>
      </c>
    </row>
    <row r="66" spans="1:11" x14ac:dyDescent="0.25">
      <c r="A66" s="55">
        <v>992717041001</v>
      </c>
      <c r="B66" s="47" t="s">
        <v>33</v>
      </c>
      <c r="C66" s="47" t="s">
        <v>13</v>
      </c>
      <c r="D66" s="47" t="s">
        <v>1256</v>
      </c>
      <c r="E66" s="47">
        <v>2.4042023010992699E+48</v>
      </c>
      <c r="F66" s="51">
        <v>45040.348877314813</v>
      </c>
      <c r="G66" s="48">
        <v>45040</v>
      </c>
      <c r="H66" s="47">
        <v>992678054001</v>
      </c>
      <c r="I66" s="50" t="s">
        <v>922</v>
      </c>
      <c r="J66" s="50" t="s">
        <v>923</v>
      </c>
      <c r="K66" s="50" t="s">
        <v>924</v>
      </c>
    </row>
    <row r="67" spans="1:11" x14ac:dyDescent="0.25">
      <c r="A67" s="55">
        <v>993025623001</v>
      </c>
      <c r="B67" s="47" t="s">
        <v>1257</v>
      </c>
      <c r="C67" s="47" t="s">
        <v>13</v>
      </c>
      <c r="D67" s="47" t="s">
        <v>1258</v>
      </c>
      <c r="E67" s="47">
        <v>2.4042023010993E+48</v>
      </c>
      <c r="F67" s="51">
        <v>45093.364930555559</v>
      </c>
      <c r="G67" s="48">
        <v>45040</v>
      </c>
      <c r="H67" s="47">
        <v>992678054001</v>
      </c>
      <c r="I67" s="50">
        <v>119</v>
      </c>
      <c r="J67" s="50" t="s">
        <v>1259</v>
      </c>
      <c r="K67" s="50" t="s">
        <v>1260</v>
      </c>
    </row>
    <row r="68" spans="1:11" x14ac:dyDescent="0.25">
      <c r="A68" s="55">
        <v>993074659001</v>
      </c>
      <c r="B68" s="47" t="s">
        <v>78</v>
      </c>
      <c r="C68" s="47" t="s">
        <v>13</v>
      </c>
      <c r="D68" s="47" t="s">
        <v>1261</v>
      </c>
      <c r="E68" s="47">
        <v>2.5042023010993001E+48</v>
      </c>
      <c r="F68" s="51">
        <v>45041.434178240743</v>
      </c>
      <c r="G68" s="48">
        <v>45041</v>
      </c>
      <c r="H68" s="47">
        <v>992678054001</v>
      </c>
      <c r="I68" s="50" t="s">
        <v>867</v>
      </c>
      <c r="J68" s="50" t="s">
        <v>1262</v>
      </c>
      <c r="K68" s="50" t="s">
        <v>1263</v>
      </c>
    </row>
    <row r="69" spans="1:11" x14ac:dyDescent="0.25">
      <c r="A69" s="55">
        <v>992378395001</v>
      </c>
      <c r="B69" s="47" t="s">
        <v>39</v>
      </c>
      <c r="C69" s="47" t="s">
        <v>13</v>
      </c>
      <c r="D69" s="47" t="s">
        <v>1264</v>
      </c>
      <c r="E69" s="47">
        <v>2.50420230109923E+48</v>
      </c>
      <c r="F69" s="51">
        <v>45041.461967592593</v>
      </c>
      <c r="G69" s="48">
        <v>45041</v>
      </c>
      <c r="H69" s="47">
        <v>992678054001</v>
      </c>
      <c r="I69" s="50" t="s">
        <v>740</v>
      </c>
      <c r="J69" s="50" t="s">
        <v>741</v>
      </c>
      <c r="K69" s="50">
        <v>5</v>
      </c>
    </row>
    <row r="70" spans="1:11" x14ac:dyDescent="0.25">
      <c r="A70" s="55">
        <v>991331859001</v>
      </c>
      <c r="B70" s="47" t="s">
        <v>150</v>
      </c>
      <c r="C70" s="47" t="s">
        <v>13</v>
      </c>
      <c r="D70" s="47" t="s">
        <v>1265</v>
      </c>
      <c r="E70" s="47">
        <v>2.5042023010991301E+48</v>
      </c>
      <c r="F70" s="51">
        <v>45041.487430555557</v>
      </c>
      <c r="G70" s="48">
        <v>45041</v>
      </c>
      <c r="H70" s="47">
        <v>992678054001</v>
      </c>
      <c r="I70" s="50" t="s">
        <v>740</v>
      </c>
      <c r="J70" s="50" t="s">
        <v>741</v>
      </c>
      <c r="K70" s="50">
        <v>5</v>
      </c>
    </row>
    <row r="71" spans="1:11" x14ac:dyDescent="0.25">
      <c r="A71" s="55">
        <v>992732458001</v>
      </c>
      <c r="B71" s="47" t="s">
        <v>17</v>
      </c>
      <c r="C71" s="47" t="s">
        <v>13</v>
      </c>
      <c r="D71" s="47" t="s">
        <v>1266</v>
      </c>
      <c r="E71" s="47">
        <v>2.5042023010992699E+48</v>
      </c>
      <c r="F71" s="51">
        <v>45041.345231481479</v>
      </c>
      <c r="G71" s="48">
        <v>45041</v>
      </c>
      <c r="H71" s="47">
        <v>992678054001</v>
      </c>
      <c r="I71" s="50" t="s">
        <v>781</v>
      </c>
      <c r="J71" s="50" t="s">
        <v>782</v>
      </c>
      <c r="K71" s="50">
        <v>7</v>
      </c>
    </row>
    <row r="72" spans="1:11" x14ac:dyDescent="0.25">
      <c r="A72" s="55">
        <v>992625341001</v>
      </c>
      <c r="B72" s="47" t="s">
        <v>92</v>
      </c>
      <c r="C72" s="47" t="s">
        <v>13</v>
      </c>
      <c r="D72" s="47" t="s">
        <v>1267</v>
      </c>
      <c r="E72" s="47">
        <v>2.5042023010992599E+48</v>
      </c>
      <c r="F72" s="51">
        <v>45041.492638888885</v>
      </c>
      <c r="G72" s="48">
        <v>45041</v>
      </c>
      <c r="H72" s="47">
        <v>992678054001</v>
      </c>
      <c r="I72" s="50" t="s">
        <v>1268</v>
      </c>
      <c r="J72" s="50" t="s">
        <v>728</v>
      </c>
      <c r="K72" s="50" t="s">
        <v>1269</v>
      </c>
    </row>
    <row r="73" spans="1:11" x14ac:dyDescent="0.25">
      <c r="A73" s="55">
        <v>992732458001</v>
      </c>
      <c r="B73" s="47" t="s">
        <v>17</v>
      </c>
      <c r="C73" s="47" t="s">
        <v>13</v>
      </c>
      <c r="D73" s="47" t="s">
        <v>1270</v>
      </c>
      <c r="E73" s="47">
        <v>2.60420230109927E+48</v>
      </c>
      <c r="F73" s="51">
        <v>45042.433506944442</v>
      </c>
      <c r="G73" s="48">
        <v>45042</v>
      </c>
      <c r="H73" s="47">
        <v>992678054001</v>
      </c>
      <c r="I73" s="50" t="s">
        <v>1011</v>
      </c>
      <c r="J73" s="50" t="s">
        <v>1012</v>
      </c>
      <c r="K73" s="50">
        <v>8</v>
      </c>
    </row>
    <row r="74" spans="1:11" x14ac:dyDescent="0.25">
      <c r="A74" s="55">
        <v>992732458001</v>
      </c>
      <c r="B74" s="47" t="s">
        <v>17</v>
      </c>
      <c r="C74" s="47" t="s">
        <v>13</v>
      </c>
      <c r="D74" s="47" t="s">
        <v>1271</v>
      </c>
      <c r="E74" s="47">
        <v>2.7042023010992701E+48</v>
      </c>
      <c r="F74" s="51">
        <v>45043.398796296293</v>
      </c>
      <c r="G74" s="48">
        <v>45043</v>
      </c>
      <c r="H74" s="47">
        <v>992678054001</v>
      </c>
      <c r="I74" s="50" t="s">
        <v>781</v>
      </c>
      <c r="J74" s="50" t="s">
        <v>782</v>
      </c>
      <c r="K74" s="50">
        <v>7</v>
      </c>
    </row>
    <row r="75" spans="1:11" x14ac:dyDescent="0.25">
      <c r="A75" s="55">
        <v>992378395001</v>
      </c>
      <c r="B75" s="47" t="s">
        <v>39</v>
      </c>
      <c r="C75" s="47" t="s">
        <v>13</v>
      </c>
      <c r="D75" s="47" t="s">
        <v>1272</v>
      </c>
      <c r="E75" s="47">
        <v>2.7042023010992299E+48</v>
      </c>
      <c r="F75" s="51">
        <v>45043.585150462961</v>
      </c>
      <c r="G75" s="48">
        <v>45043</v>
      </c>
      <c r="H75" s="47">
        <v>992678054001</v>
      </c>
      <c r="I75" s="50" t="s">
        <v>824</v>
      </c>
      <c r="J75" s="50" t="s">
        <v>825</v>
      </c>
      <c r="K75" s="50">
        <v>15</v>
      </c>
    </row>
    <row r="76" spans="1:11" x14ac:dyDescent="0.25">
      <c r="A76" s="55">
        <v>992378395001</v>
      </c>
      <c r="B76" s="47" t="s">
        <v>39</v>
      </c>
      <c r="C76" s="47" t="s">
        <v>13</v>
      </c>
      <c r="D76" s="47" t="s">
        <v>1273</v>
      </c>
      <c r="E76" s="47">
        <v>2.90420230109923E+48</v>
      </c>
      <c r="F76" s="51">
        <v>45045.513935185183</v>
      </c>
      <c r="G76" s="48">
        <v>45045</v>
      </c>
      <c r="H76" s="47">
        <v>992678054001</v>
      </c>
      <c r="I76" s="50" t="s">
        <v>740</v>
      </c>
      <c r="J76" s="50" t="s">
        <v>741</v>
      </c>
      <c r="K76" s="50">
        <v>5</v>
      </c>
    </row>
    <row r="78" spans="1:11" x14ac:dyDescent="0.25">
      <c r="K78">
        <f>SUM(K4:K77)</f>
        <v>3517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:K75"/>
  <sheetViews>
    <sheetView topLeftCell="A70" workbookViewId="0">
      <selection activeCell="H1" sqref="H1:H1048576"/>
    </sheetView>
  </sheetViews>
  <sheetFormatPr baseColWidth="10" defaultRowHeight="15" x14ac:dyDescent="0.25"/>
  <cols>
    <col min="1" max="1" width="12.140625" style="7" bestFit="1" customWidth="1"/>
    <col min="6" max="6" width="16.5703125" customWidth="1"/>
  </cols>
  <sheetData>
    <row r="2" spans="1:11" ht="45" x14ac:dyDescent="0.25">
      <c r="A2" s="56" t="s">
        <v>0</v>
      </c>
      <c r="B2" s="57" t="s">
        <v>1</v>
      </c>
      <c r="C2" s="57" t="s">
        <v>2</v>
      </c>
      <c r="D2" s="57" t="s">
        <v>3</v>
      </c>
      <c r="E2" s="57" t="s">
        <v>4</v>
      </c>
      <c r="F2" s="57" t="s">
        <v>5</v>
      </c>
      <c r="G2" s="57" t="s">
        <v>6</v>
      </c>
      <c r="H2" s="57" t="s">
        <v>7</v>
      </c>
      <c r="I2" s="57" t="s">
        <v>8</v>
      </c>
      <c r="J2" s="57" t="s">
        <v>9</v>
      </c>
      <c r="K2" s="57" t="s">
        <v>10</v>
      </c>
    </row>
    <row r="3" spans="1:11" x14ac:dyDescent="0.25">
      <c r="A3" s="49">
        <v>992732458001</v>
      </c>
      <c r="B3" s="47" t="s">
        <v>17</v>
      </c>
      <c r="C3" s="47" t="s">
        <v>13</v>
      </c>
      <c r="D3" s="47" t="s">
        <v>1274</v>
      </c>
      <c r="E3" s="47">
        <v>1.0520230109927301E+47</v>
      </c>
      <c r="F3" s="51">
        <v>45047.541145833333</v>
      </c>
      <c r="G3" s="48">
        <v>45047</v>
      </c>
      <c r="H3" s="47">
        <v>992678054001</v>
      </c>
      <c r="I3" s="50" t="s">
        <v>1275</v>
      </c>
      <c r="J3" s="50" t="s">
        <v>970</v>
      </c>
      <c r="K3" s="50" t="s">
        <v>1276</v>
      </c>
    </row>
    <row r="4" spans="1:11" x14ac:dyDescent="0.25">
      <c r="A4" s="49">
        <v>1791287541001</v>
      </c>
      <c r="B4" s="47" t="s">
        <v>12</v>
      </c>
      <c r="C4" s="47" t="s">
        <v>13</v>
      </c>
      <c r="D4" s="47" t="s">
        <v>1277</v>
      </c>
      <c r="E4" s="47">
        <v>1.05202301179128E+47</v>
      </c>
      <c r="F4" s="51">
        <v>45047.359375</v>
      </c>
      <c r="G4" s="48">
        <v>45047</v>
      </c>
      <c r="H4" s="47">
        <v>992678054001</v>
      </c>
      <c r="I4" s="50">
        <v>140</v>
      </c>
      <c r="J4" s="50" t="s">
        <v>698</v>
      </c>
      <c r="K4" s="50" t="s">
        <v>699</v>
      </c>
    </row>
    <row r="5" spans="1:11" x14ac:dyDescent="0.25">
      <c r="A5" s="49">
        <v>1791251237001</v>
      </c>
      <c r="B5" s="47" t="s">
        <v>15</v>
      </c>
      <c r="C5" s="47" t="s">
        <v>13</v>
      </c>
      <c r="D5" s="47" t="s">
        <v>1278</v>
      </c>
      <c r="E5" s="47">
        <v>1.05202301179125E+47</v>
      </c>
      <c r="F5" s="51">
        <v>45048.523414351854</v>
      </c>
      <c r="G5" s="48">
        <v>45047</v>
      </c>
      <c r="H5" s="47">
        <v>992678054001</v>
      </c>
      <c r="I5" s="50" t="s">
        <v>1279</v>
      </c>
      <c r="J5" s="50" t="s">
        <v>1280</v>
      </c>
      <c r="K5" s="50" t="s">
        <v>1281</v>
      </c>
    </row>
    <row r="6" spans="1:11" x14ac:dyDescent="0.25">
      <c r="A6" s="49">
        <v>1791251237001</v>
      </c>
      <c r="B6" s="47" t="s">
        <v>15</v>
      </c>
      <c r="C6" s="47" t="s">
        <v>13</v>
      </c>
      <c r="D6" s="47" t="s">
        <v>1282</v>
      </c>
      <c r="E6" s="47">
        <v>1.05202301179125E+47</v>
      </c>
      <c r="F6" s="51">
        <v>45048.581759259258</v>
      </c>
      <c r="G6" s="48">
        <v>45047</v>
      </c>
      <c r="H6" s="47">
        <v>992678054001</v>
      </c>
      <c r="I6" s="50" t="s">
        <v>1283</v>
      </c>
      <c r="J6" s="50" t="s">
        <v>1284</v>
      </c>
      <c r="K6" s="50" t="s">
        <v>1285</v>
      </c>
    </row>
    <row r="7" spans="1:11" x14ac:dyDescent="0.25">
      <c r="A7" s="49">
        <v>992742348001</v>
      </c>
      <c r="B7" s="47" t="s">
        <v>1115</v>
      </c>
      <c r="C7" s="47" t="s">
        <v>13</v>
      </c>
      <c r="D7" s="47" t="s">
        <v>1286</v>
      </c>
      <c r="E7" s="47">
        <v>3.0520230109927399E+47</v>
      </c>
      <c r="F7" s="51">
        <v>45049.952974537038</v>
      </c>
      <c r="G7" s="48">
        <v>45049</v>
      </c>
      <c r="H7" s="47">
        <v>992678054001</v>
      </c>
      <c r="I7" s="50">
        <v>120</v>
      </c>
      <c r="J7" s="50" t="s">
        <v>1287</v>
      </c>
      <c r="K7" s="50" t="s">
        <v>1288</v>
      </c>
    </row>
    <row r="8" spans="1:11" x14ac:dyDescent="0.25">
      <c r="A8" s="49">
        <v>991256911001</v>
      </c>
      <c r="B8" s="47" t="s">
        <v>271</v>
      </c>
      <c r="C8" s="47" t="s">
        <v>13</v>
      </c>
      <c r="D8" s="47" t="s">
        <v>1289</v>
      </c>
      <c r="E8" s="47">
        <v>4.05202301099125E+47</v>
      </c>
      <c r="F8" s="51">
        <v>45050.437650462962</v>
      </c>
      <c r="G8" s="48">
        <v>45050</v>
      </c>
      <c r="H8" s="47">
        <v>992678054001</v>
      </c>
      <c r="I8" s="50" t="s">
        <v>1290</v>
      </c>
      <c r="J8" s="50" t="s">
        <v>1291</v>
      </c>
      <c r="K8" s="50" t="s">
        <v>1292</v>
      </c>
    </row>
    <row r="9" spans="1:11" x14ac:dyDescent="0.25">
      <c r="A9" s="49">
        <v>991256911001</v>
      </c>
      <c r="B9" s="47" t="s">
        <v>271</v>
      </c>
      <c r="C9" s="47" t="s">
        <v>13</v>
      </c>
      <c r="D9" s="47" t="s">
        <v>1293</v>
      </c>
      <c r="E9" s="47">
        <v>4.05202301099125E+47</v>
      </c>
      <c r="F9" s="51">
        <v>45050.430949074071</v>
      </c>
      <c r="G9" s="48">
        <v>45050</v>
      </c>
      <c r="H9" s="47">
        <v>992678054001</v>
      </c>
      <c r="I9" s="50" t="s">
        <v>824</v>
      </c>
      <c r="J9" s="50" t="s">
        <v>825</v>
      </c>
      <c r="K9" s="50">
        <v>15</v>
      </c>
    </row>
    <row r="10" spans="1:11" x14ac:dyDescent="0.25">
      <c r="A10" s="49">
        <v>992732458001</v>
      </c>
      <c r="B10" s="47" t="s">
        <v>17</v>
      </c>
      <c r="C10" s="47" t="s">
        <v>13</v>
      </c>
      <c r="D10" s="47" t="s">
        <v>1294</v>
      </c>
      <c r="E10" s="47">
        <v>4.0520230109927298E+47</v>
      </c>
      <c r="F10" s="51">
        <v>45050.700752314813</v>
      </c>
      <c r="G10" s="48">
        <v>45050</v>
      </c>
      <c r="H10" s="47">
        <v>992678054001</v>
      </c>
      <c r="I10" s="50" t="s">
        <v>1011</v>
      </c>
      <c r="J10" s="50" t="s">
        <v>1012</v>
      </c>
      <c r="K10" s="50">
        <v>8</v>
      </c>
    </row>
    <row r="11" spans="1:11" x14ac:dyDescent="0.25">
      <c r="A11" s="49">
        <v>992732458001</v>
      </c>
      <c r="B11" s="47" t="s">
        <v>17</v>
      </c>
      <c r="C11" s="47" t="s">
        <v>13</v>
      </c>
      <c r="D11" s="47" t="s">
        <v>1295</v>
      </c>
      <c r="E11" s="47">
        <v>4.0520230109927298E+47</v>
      </c>
      <c r="F11" s="51">
        <v>45050.701539351852</v>
      </c>
      <c r="G11" s="48">
        <v>45050</v>
      </c>
      <c r="H11" s="47">
        <v>992678054001</v>
      </c>
      <c r="I11" s="50" t="s">
        <v>1296</v>
      </c>
      <c r="J11" s="50" t="s">
        <v>1236</v>
      </c>
      <c r="K11" s="50" t="s">
        <v>1297</v>
      </c>
    </row>
    <row r="12" spans="1:11" x14ac:dyDescent="0.25">
      <c r="A12" s="49">
        <v>1791310063001</v>
      </c>
      <c r="B12" s="47" t="s">
        <v>24</v>
      </c>
      <c r="C12" s="47" t="s">
        <v>13</v>
      </c>
      <c r="D12" s="47" t="s">
        <v>1298</v>
      </c>
      <c r="E12" s="47">
        <v>5.05202301179131E+47</v>
      </c>
      <c r="F12" s="51">
        <v>45052.181562500002</v>
      </c>
      <c r="G12" s="48">
        <v>45051</v>
      </c>
      <c r="H12" s="47">
        <v>992678054001</v>
      </c>
      <c r="I12" s="50" t="s">
        <v>718</v>
      </c>
      <c r="J12" s="50" t="s">
        <v>719</v>
      </c>
      <c r="K12" s="50" t="s">
        <v>720</v>
      </c>
    </row>
    <row r="13" spans="1:11" x14ac:dyDescent="0.25">
      <c r="A13" s="49">
        <v>993074659001</v>
      </c>
      <c r="B13" s="47" t="s">
        <v>78</v>
      </c>
      <c r="C13" s="47" t="s">
        <v>13</v>
      </c>
      <c r="D13" s="47" t="s">
        <v>1299</v>
      </c>
      <c r="E13" s="47">
        <v>6.0520230109930698E+47</v>
      </c>
      <c r="F13" s="51">
        <v>45052.495972222219</v>
      </c>
      <c r="G13" s="48">
        <v>45052</v>
      </c>
      <c r="H13" s="47">
        <v>992678054001</v>
      </c>
      <c r="I13" s="50" t="s">
        <v>852</v>
      </c>
      <c r="J13" s="50" t="s">
        <v>853</v>
      </c>
      <c r="K13" s="50">
        <v>2</v>
      </c>
    </row>
    <row r="14" spans="1:11" x14ac:dyDescent="0.25">
      <c r="A14" s="49">
        <v>992732458001</v>
      </c>
      <c r="B14" s="47" t="s">
        <v>17</v>
      </c>
      <c r="C14" s="47" t="s">
        <v>13</v>
      </c>
      <c r="D14" s="47" t="s">
        <v>1300</v>
      </c>
      <c r="E14" s="47">
        <v>6.0520230109927299E+47</v>
      </c>
      <c r="F14" s="51">
        <v>45052.58693287037</v>
      </c>
      <c r="G14" s="48">
        <v>45052</v>
      </c>
      <c r="H14" s="47">
        <v>992678054001</v>
      </c>
      <c r="I14" s="50" t="s">
        <v>1301</v>
      </c>
      <c r="J14" s="50" t="s">
        <v>1302</v>
      </c>
      <c r="K14" s="50" t="s">
        <v>1303</v>
      </c>
    </row>
    <row r="15" spans="1:11" x14ac:dyDescent="0.25">
      <c r="A15" s="49">
        <v>968599020001</v>
      </c>
      <c r="B15" s="47" t="s">
        <v>45</v>
      </c>
      <c r="C15" s="47" t="s">
        <v>13</v>
      </c>
      <c r="D15" s="47" t="s">
        <v>1304</v>
      </c>
      <c r="E15" s="47">
        <v>8.0520230109685907E+47</v>
      </c>
      <c r="F15" s="51">
        <v>45060.742442129631</v>
      </c>
      <c r="G15" s="48">
        <v>45054</v>
      </c>
      <c r="H15" s="47">
        <v>992678054001</v>
      </c>
      <c r="I15" s="50" t="s">
        <v>1305</v>
      </c>
      <c r="J15" s="50">
        <v>0</v>
      </c>
      <c r="K15" s="50" t="s">
        <v>1305</v>
      </c>
    </row>
    <row r="16" spans="1:11" x14ac:dyDescent="0.25">
      <c r="A16" s="49">
        <v>968599020001</v>
      </c>
      <c r="B16" s="47" t="s">
        <v>45</v>
      </c>
      <c r="C16" s="47" t="s">
        <v>13</v>
      </c>
      <c r="D16" s="47" t="s">
        <v>1306</v>
      </c>
      <c r="E16" s="47">
        <v>8.0520230109685907E+47</v>
      </c>
      <c r="F16" s="51">
        <v>45060.742199074077</v>
      </c>
      <c r="G16" s="48">
        <v>45054</v>
      </c>
      <c r="H16" s="47">
        <v>992678054001</v>
      </c>
      <c r="I16" s="50" t="s">
        <v>971</v>
      </c>
      <c r="J16" s="50">
        <v>0</v>
      </c>
      <c r="K16" s="50" t="s">
        <v>971</v>
      </c>
    </row>
    <row r="17" spans="1:11" x14ac:dyDescent="0.25">
      <c r="A17" s="49">
        <v>968599020001</v>
      </c>
      <c r="B17" s="47" t="s">
        <v>45</v>
      </c>
      <c r="C17" s="47" t="s">
        <v>13</v>
      </c>
      <c r="D17" s="47" t="s">
        <v>1307</v>
      </c>
      <c r="E17" s="47">
        <v>8.0520230109685907E+47</v>
      </c>
      <c r="F17" s="51">
        <v>45060.743692129632</v>
      </c>
      <c r="G17" s="48">
        <v>45054</v>
      </c>
      <c r="H17" s="47">
        <v>992678054001</v>
      </c>
      <c r="I17" s="50" t="s">
        <v>1057</v>
      </c>
      <c r="J17" s="50">
        <v>0</v>
      </c>
      <c r="K17" s="50" t="s">
        <v>1057</v>
      </c>
    </row>
    <row r="18" spans="1:11" x14ac:dyDescent="0.25">
      <c r="A18" s="49">
        <v>968599020001</v>
      </c>
      <c r="B18" s="47" t="s">
        <v>45</v>
      </c>
      <c r="C18" s="47" t="s">
        <v>13</v>
      </c>
      <c r="D18" s="47" t="s">
        <v>1308</v>
      </c>
      <c r="E18" s="47">
        <v>8.0520230109685907E+47</v>
      </c>
      <c r="F18" s="51">
        <v>45060.742523148147</v>
      </c>
      <c r="G18" s="48">
        <v>45054</v>
      </c>
      <c r="H18" s="47">
        <v>992678054001</v>
      </c>
      <c r="I18" s="50" t="s">
        <v>1309</v>
      </c>
      <c r="J18" s="50">
        <v>0</v>
      </c>
      <c r="K18" s="50" t="s">
        <v>1309</v>
      </c>
    </row>
    <row r="19" spans="1:11" x14ac:dyDescent="0.25">
      <c r="A19" s="49">
        <v>968599020001</v>
      </c>
      <c r="B19" s="47" t="s">
        <v>45</v>
      </c>
      <c r="C19" s="47" t="s">
        <v>13</v>
      </c>
      <c r="D19" s="47" t="s">
        <v>1310</v>
      </c>
      <c r="E19" s="47">
        <v>8.0520230109685907E+47</v>
      </c>
      <c r="F19" s="51">
        <v>45060.743692129632</v>
      </c>
      <c r="G19" s="48">
        <v>45054</v>
      </c>
      <c r="H19" s="47">
        <v>992678054001</v>
      </c>
      <c r="I19" s="50" t="s">
        <v>1311</v>
      </c>
      <c r="J19" s="50">
        <v>0</v>
      </c>
      <c r="K19" s="50" t="s">
        <v>1311</v>
      </c>
    </row>
    <row r="20" spans="1:11" x14ac:dyDescent="0.25">
      <c r="A20" s="49">
        <v>968599020001</v>
      </c>
      <c r="B20" s="47" t="s">
        <v>45</v>
      </c>
      <c r="C20" s="47" t="s">
        <v>13</v>
      </c>
      <c r="D20" s="47" t="s">
        <v>1312</v>
      </c>
      <c r="E20" s="47">
        <v>8.0520230109685907E+47</v>
      </c>
      <c r="F20" s="51">
        <v>45060.743692129632</v>
      </c>
      <c r="G20" s="48">
        <v>45054</v>
      </c>
      <c r="H20" s="47">
        <v>992678054001</v>
      </c>
      <c r="I20" s="50" t="s">
        <v>1313</v>
      </c>
      <c r="J20" s="50">
        <v>0</v>
      </c>
      <c r="K20" s="50" t="s">
        <v>1313</v>
      </c>
    </row>
    <row r="21" spans="1:11" x14ac:dyDescent="0.25">
      <c r="A21" s="49">
        <v>992378395001</v>
      </c>
      <c r="B21" s="47" t="s">
        <v>39</v>
      </c>
      <c r="C21" s="47" t="s">
        <v>13</v>
      </c>
      <c r="D21" s="47" t="s">
        <v>1314</v>
      </c>
      <c r="E21" s="47">
        <v>8.0520230109923698E+47</v>
      </c>
      <c r="F21" s="51">
        <v>45054.573935185188</v>
      </c>
      <c r="G21" s="48">
        <v>45054</v>
      </c>
      <c r="H21" s="47">
        <v>992678054001</v>
      </c>
      <c r="I21" s="50" t="s">
        <v>824</v>
      </c>
      <c r="J21" s="50" t="s">
        <v>825</v>
      </c>
      <c r="K21" s="50">
        <v>15</v>
      </c>
    </row>
    <row r="22" spans="1:11" x14ac:dyDescent="0.25">
      <c r="A22" s="49">
        <v>1791256115001</v>
      </c>
      <c r="B22" s="47" t="s">
        <v>37</v>
      </c>
      <c r="C22" s="47" t="s">
        <v>13</v>
      </c>
      <c r="D22" s="47" t="s">
        <v>1315</v>
      </c>
      <c r="E22" s="47">
        <v>8.0520230117912501E+47</v>
      </c>
      <c r="F22" s="51">
        <v>45054.29278935185</v>
      </c>
      <c r="G22" s="48">
        <v>45054</v>
      </c>
      <c r="H22" s="47">
        <v>992678054001</v>
      </c>
      <c r="I22" s="50" t="s">
        <v>1316</v>
      </c>
      <c r="J22" s="50" t="s">
        <v>1317</v>
      </c>
      <c r="K22" s="50" t="s">
        <v>1318</v>
      </c>
    </row>
    <row r="23" spans="1:11" x14ac:dyDescent="0.25">
      <c r="A23" s="49">
        <v>992732458001</v>
      </c>
      <c r="B23" s="47" t="s">
        <v>17</v>
      </c>
      <c r="C23" s="47" t="s">
        <v>13</v>
      </c>
      <c r="D23" s="47" t="s">
        <v>1319</v>
      </c>
      <c r="E23" s="47">
        <v>1.0052023010992699E+48</v>
      </c>
      <c r="F23" s="51">
        <v>45056.850138888891</v>
      </c>
      <c r="G23" s="48">
        <v>45056</v>
      </c>
      <c r="H23" s="47">
        <v>992678054001</v>
      </c>
      <c r="I23" s="50" t="s">
        <v>737</v>
      </c>
      <c r="J23" s="50" t="s">
        <v>735</v>
      </c>
      <c r="K23" s="50" t="s">
        <v>1320</v>
      </c>
    </row>
    <row r="24" spans="1:11" x14ac:dyDescent="0.25">
      <c r="A24" s="49">
        <v>993250848001</v>
      </c>
      <c r="B24" s="47" t="s">
        <v>1321</v>
      </c>
      <c r="C24" s="47" t="s">
        <v>13</v>
      </c>
      <c r="D24" s="47" t="s">
        <v>1322</v>
      </c>
      <c r="E24" s="47">
        <v>1.10520230109932E+48</v>
      </c>
      <c r="F24" s="51">
        <v>45058.451365740744</v>
      </c>
      <c r="G24" s="48">
        <v>45057</v>
      </c>
      <c r="H24" s="47">
        <v>992678054001</v>
      </c>
      <c r="I24" s="50" t="s">
        <v>1323</v>
      </c>
      <c r="J24" s="50" t="s">
        <v>914</v>
      </c>
      <c r="K24" s="50">
        <v>18</v>
      </c>
    </row>
    <row r="25" spans="1:11" x14ac:dyDescent="0.25">
      <c r="A25" s="49">
        <v>991450009001</v>
      </c>
      <c r="B25" s="47" t="s">
        <v>48</v>
      </c>
      <c r="C25" s="47" t="s">
        <v>13</v>
      </c>
      <c r="D25" s="47" t="s">
        <v>1324</v>
      </c>
      <c r="E25" s="47">
        <v>1.10520230109914E+48</v>
      </c>
      <c r="F25" s="51">
        <v>45057.983356481483</v>
      </c>
      <c r="G25" s="48">
        <v>45057</v>
      </c>
      <c r="H25" s="47">
        <v>992678054001</v>
      </c>
      <c r="I25" s="50" t="s">
        <v>1325</v>
      </c>
      <c r="J25" s="50" t="s">
        <v>747</v>
      </c>
      <c r="K25" s="50" t="s">
        <v>1326</v>
      </c>
    </row>
    <row r="26" spans="1:11" x14ac:dyDescent="0.25">
      <c r="A26" s="49">
        <v>991450009001</v>
      </c>
      <c r="B26" s="47" t="s">
        <v>48</v>
      </c>
      <c r="C26" s="47" t="s">
        <v>13</v>
      </c>
      <c r="D26" s="47" t="s">
        <v>1327</v>
      </c>
      <c r="E26" s="47">
        <v>1.10520230109914E+48</v>
      </c>
      <c r="F26" s="51">
        <v>45058.003067129626</v>
      </c>
      <c r="G26" s="48">
        <v>45057</v>
      </c>
      <c r="H26" s="47">
        <v>992678054001</v>
      </c>
      <c r="I26" s="50" t="s">
        <v>1328</v>
      </c>
      <c r="J26" s="50" t="s">
        <v>747</v>
      </c>
      <c r="K26" s="50" t="s">
        <v>1329</v>
      </c>
    </row>
    <row r="27" spans="1:11" x14ac:dyDescent="0.25">
      <c r="A27" s="49">
        <v>991450009001</v>
      </c>
      <c r="B27" s="47" t="s">
        <v>48</v>
      </c>
      <c r="C27" s="47" t="s">
        <v>13</v>
      </c>
      <c r="D27" s="47" t="s">
        <v>1330</v>
      </c>
      <c r="E27" s="47">
        <v>1.10520230109914E+48</v>
      </c>
      <c r="F27" s="51">
        <v>45057.983310185184</v>
      </c>
      <c r="G27" s="48">
        <v>45057</v>
      </c>
      <c r="H27" s="47">
        <v>992678054001</v>
      </c>
      <c r="I27" s="50" t="s">
        <v>746</v>
      </c>
      <c r="J27" s="50" t="s">
        <v>747</v>
      </c>
      <c r="K27" s="50" t="s">
        <v>748</v>
      </c>
    </row>
    <row r="28" spans="1:11" x14ac:dyDescent="0.25">
      <c r="A28" s="49">
        <v>991450009001</v>
      </c>
      <c r="B28" s="47" t="s">
        <v>48</v>
      </c>
      <c r="C28" s="47" t="s">
        <v>13</v>
      </c>
      <c r="D28" s="47" t="s">
        <v>1331</v>
      </c>
      <c r="E28" s="47">
        <v>1.10520230109914E+48</v>
      </c>
      <c r="F28" s="51">
        <v>45058.016805555555</v>
      </c>
      <c r="G28" s="48">
        <v>45057</v>
      </c>
      <c r="H28" s="47">
        <v>992678054001</v>
      </c>
      <c r="I28" s="50" t="s">
        <v>1072</v>
      </c>
      <c r="J28" s="50" t="s">
        <v>747</v>
      </c>
      <c r="K28" s="50" t="s">
        <v>1332</v>
      </c>
    </row>
    <row r="29" spans="1:11" x14ac:dyDescent="0.25">
      <c r="A29" s="49">
        <v>991450009001</v>
      </c>
      <c r="B29" s="47" t="s">
        <v>48</v>
      </c>
      <c r="C29" s="47" t="s">
        <v>13</v>
      </c>
      <c r="D29" s="47" t="s">
        <v>1333</v>
      </c>
      <c r="E29" s="47">
        <v>1.10520230109914E+48</v>
      </c>
      <c r="F29" s="51">
        <v>45058.015868055554</v>
      </c>
      <c r="G29" s="48">
        <v>45057</v>
      </c>
      <c r="H29" s="47">
        <v>992678054001</v>
      </c>
      <c r="I29" s="50" t="s">
        <v>936</v>
      </c>
      <c r="J29" s="50" t="s">
        <v>747</v>
      </c>
      <c r="K29" s="50" t="s">
        <v>757</v>
      </c>
    </row>
    <row r="30" spans="1:11" x14ac:dyDescent="0.25">
      <c r="A30" s="49">
        <v>991450009001</v>
      </c>
      <c r="B30" s="47" t="s">
        <v>48</v>
      </c>
      <c r="C30" s="47" t="s">
        <v>13</v>
      </c>
      <c r="D30" s="47" t="s">
        <v>1334</v>
      </c>
      <c r="E30" s="47">
        <v>1.10520230109914E+48</v>
      </c>
      <c r="F30" s="51">
        <v>45058.008576388886</v>
      </c>
      <c r="G30" s="48">
        <v>45057</v>
      </c>
      <c r="H30" s="47">
        <v>992678054001</v>
      </c>
      <c r="I30" s="50" t="s">
        <v>1335</v>
      </c>
      <c r="J30" s="50" t="s">
        <v>753</v>
      </c>
      <c r="K30" s="50" t="s">
        <v>1336</v>
      </c>
    </row>
    <row r="31" spans="1:11" x14ac:dyDescent="0.25">
      <c r="A31" s="49">
        <v>993057169001</v>
      </c>
      <c r="B31" s="47" t="s">
        <v>897</v>
      </c>
      <c r="C31" s="47" t="s">
        <v>13</v>
      </c>
      <c r="D31" s="47" t="s">
        <v>1337</v>
      </c>
      <c r="E31" s="47">
        <v>1.1052023010993E+48</v>
      </c>
      <c r="F31" s="51">
        <v>45058.70894675926</v>
      </c>
      <c r="G31" s="48">
        <v>45057</v>
      </c>
      <c r="H31" s="47">
        <v>992678054001</v>
      </c>
      <c r="I31" s="50" t="s">
        <v>1338</v>
      </c>
      <c r="J31" s="50" t="s">
        <v>1339</v>
      </c>
      <c r="K31" s="50" t="s">
        <v>1340</v>
      </c>
    </row>
    <row r="32" spans="1:11" x14ac:dyDescent="0.25">
      <c r="A32" s="49">
        <v>927729459001</v>
      </c>
      <c r="B32" s="47" t="s">
        <v>1341</v>
      </c>
      <c r="C32" s="47" t="s">
        <v>13</v>
      </c>
      <c r="D32" s="47" t="s">
        <v>1342</v>
      </c>
      <c r="E32" s="47">
        <v>1.1052023010927701E+48</v>
      </c>
      <c r="F32" s="51">
        <v>45057.390266203707</v>
      </c>
      <c r="G32" s="48">
        <v>45057</v>
      </c>
      <c r="H32" s="47">
        <v>992678054001</v>
      </c>
      <c r="I32" s="50" t="s">
        <v>1332</v>
      </c>
      <c r="J32" s="50" t="s">
        <v>1343</v>
      </c>
      <c r="K32" s="50" t="s">
        <v>781</v>
      </c>
    </row>
    <row r="33" spans="1:11" x14ac:dyDescent="0.25">
      <c r="A33" s="49">
        <v>1791768892001</v>
      </c>
      <c r="B33" s="47" t="s">
        <v>61</v>
      </c>
      <c r="C33" s="47" t="s">
        <v>13</v>
      </c>
      <c r="D33" s="47" t="s">
        <v>1344</v>
      </c>
      <c r="E33" s="47">
        <v>1.20520230117917E+48</v>
      </c>
      <c r="F33" s="51">
        <v>45058.424074074072</v>
      </c>
      <c r="G33" s="48">
        <v>45058</v>
      </c>
      <c r="H33" s="47">
        <v>992678054001</v>
      </c>
      <c r="I33" s="50">
        <v>1060</v>
      </c>
      <c r="J33" s="50">
        <v>0</v>
      </c>
      <c r="K33" s="50">
        <v>1060</v>
      </c>
    </row>
    <row r="34" spans="1:11" x14ac:dyDescent="0.25">
      <c r="A34" s="49">
        <v>1791768892001</v>
      </c>
      <c r="B34" s="47" t="s">
        <v>61</v>
      </c>
      <c r="C34" s="47" t="s">
        <v>13</v>
      </c>
      <c r="D34" s="47" t="s">
        <v>1345</v>
      </c>
      <c r="E34" s="47">
        <v>1.20520230117917E+48</v>
      </c>
      <c r="F34" s="51">
        <v>45058.423773148148</v>
      </c>
      <c r="G34" s="48">
        <v>45058</v>
      </c>
      <c r="H34" s="47">
        <v>992678054001</v>
      </c>
      <c r="I34" s="50">
        <v>265</v>
      </c>
      <c r="J34" s="50" t="s">
        <v>785</v>
      </c>
      <c r="K34" s="50" t="s">
        <v>786</v>
      </c>
    </row>
    <row r="35" spans="1:11" x14ac:dyDescent="0.25">
      <c r="A35" s="49">
        <v>992717041001</v>
      </c>
      <c r="B35" s="47" t="s">
        <v>33</v>
      </c>
      <c r="C35" s="47" t="s">
        <v>13</v>
      </c>
      <c r="D35" s="47" t="s">
        <v>1346</v>
      </c>
      <c r="E35" s="47">
        <v>1.2052023010992699E+48</v>
      </c>
      <c r="F35" s="51">
        <v>45058.347210648149</v>
      </c>
      <c r="G35" s="48">
        <v>45058</v>
      </c>
      <c r="H35" s="47">
        <v>992678054001</v>
      </c>
      <c r="I35" s="50" t="s">
        <v>922</v>
      </c>
      <c r="J35" s="50" t="s">
        <v>923</v>
      </c>
      <c r="K35" s="50" t="s">
        <v>924</v>
      </c>
    </row>
    <row r="36" spans="1:11" x14ac:dyDescent="0.25">
      <c r="A36" s="49">
        <v>1790041220001</v>
      </c>
      <c r="B36" s="47" t="s">
        <v>28</v>
      </c>
      <c r="C36" s="47" t="s">
        <v>13</v>
      </c>
      <c r="D36" s="47" t="s">
        <v>1347</v>
      </c>
      <c r="E36" s="47">
        <v>1.2052023011789999E+48</v>
      </c>
      <c r="F36" s="51">
        <v>45058.517245370371</v>
      </c>
      <c r="G36" s="48">
        <v>45058</v>
      </c>
      <c r="H36" s="47">
        <v>992678054001</v>
      </c>
      <c r="I36" s="50" t="s">
        <v>1348</v>
      </c>
      <c r="J36" s="50" t="s">
        <v>1349</v>
      </c>
      <c r="K36" s="50" t="s">
        <v>936</v>
      </c>
    </row>
    <row r="37" spans="1:11" x14ac:dyDescent="0.25">
      <c r="A37" s="49">
        <v>190072002001</v>
      </c>
      <c r="B37" s="47" t="s">
        <v>192</v>
      </c>
      <c r="C37" s="47" t="s">
        <v>13</v>
      </c>
      <c r="D37" s="47" t="s">
        <v>1350</v>
      </c>
      <c r="E37" s="47">
        <v>1.2052023010189999E+48</v>
      </c>
      <c r="F37" s="51">
        <v>45058.56795138889</v>
      </c>
      <c r="G37" s="48">
        <v>45058</v>
      </c>
      <c r="H37" s="47">
        <v>992678054001</v>
      </c>
      <c r="I37" s="50" t="s">
        <v>1351</v>
      </c>
      <c r="J37" s="50" t="s">
        <v>1352</v>
      </c>
      <c r="K37" s="50" t="s">
        <v>1353</v>
      </c>
    </row>
    <row r="38" spans="1:11" x14ac:dyDescent="0.25">
      <c r="A38" s="49">
        <v>992739401001</v>
      </c>
      <c r="B38" s="47" t="s">
        <v>74</v>
      </c>
      <c r="C38" s="47" t="s">
        <v>13</v>
      </c>
      <c r="D38" s="47" t="s">
        <v>1354</v>
      </c>
      <c r="E38" s="47">
        <v>1.2052023010992699E+48</v>
      </c>
      <c r="F38" s="51">
        <v>45058.345254629632</v>
      </c>
      <c r="G38" s="48">
        <v>45058</v>
      </c>
      <c r="H38" s="47">
        <v>992678054001</v>
      </c>
      <c r="I38" s="50" t="s">
        <v>839</v>
      </c>
      <c r="J38" s="50" t="s">
        <v>840</v>
      </c>
      <c r="K38" s="50" t="s">
        <v>841</v>
      </c>
    </row>
    <row r="39" spans="1:11" x14ac:dyDescent="0.25">
      <c r="A39" s="49">
        <v>993152161001</v>
      </c>
      <c r="B39" s="47" t="s">
        <v>1355</v>
      </c>
      <c r="C39" s="47" t="s">
        <v>13</v>
      </c>
      <c r="D39" s="47" t="s">
        <v>1356</v>
      </c>
      <c r="E39" s="47">
        <v>1.20520230109931E+48</v>
      </c>
      <c r="F39" s="51">
        <v>45058.725081018521</v>
      </c>
      <c r="G39" s="48">
        <v>45058</v>
      </c>
      <c r="H39" s="47">
        <v>992678054001</v>
      </c>
      <c r="I39" s="50">
        <v>18</v>
      </c>
      <c r="J39" s="50" t="s">
        <v>1311</v>
      </c>
      <c r="K39" s="50" t="s">
        <v>1357</v>
      </c>
    </row>
    <row r="40" spans="1:11" x14ac:dyDescent="0.25">
      <c r="A40" s="49">
        <v>190072002001</v>
      </c>
      <c r="B40" s="47" t="s">
        <v>192</v>
      </c>
      <c r="C40" s="47" t="s">
        <v>13</v>
      </c>
      <c r="D40" s="47" t="s">
        <v>1358</v>
      </c>
      <c r="E40" s="47">
        <v>1.305202301019E+48</v>
      </c>
      <c r="F40" s="51">
        <v>45059.421770833331</v>
      </c>
      <c r="G40" s="48">
        <v>45059</v>
      </c>
      <c r="H40" s="47">
        <v>992678054001</v>
      </c>
      <c r="I40" s="50" t="s">
        <v>1359</v>
      </c>
      <c r="J40" s="50" t="s">
        <v>1360</v>
      </c>
      <c r="K40" s="50" t="s">
        <v>1361</v>
      </c>
    </row>
    <row r="41" spans="1:11" x14ac:dyDescent="0.25">
      <c r="A41" s="49">
        <v>992739401001</v>
      </c>
      <c r="B41" s="47" t="s">
        <v>74</v>
      </c>
      <c r="C41" s="47" t="s">
        <v>13</v>
      </c>
      <c r="D41" s="47" t="s">
        <v>1362</v>
      </c>
      <c r="E41" s="47">
        <v>1.30520230109927E+48</v>
      </c>
      <c r="F41" s="51">
        <v>45059.361481481479</v>
      </c>
      <c r="G41" s="48">
        <v>45059</v>
      </c>
      <c r="H41" s="47">
        <v>992678054001</v>
      </c>
      <c r="I41" s="50" t="s">
        <v>707</v>
      </c>
      <c r="J41" s="50" t="s">
        <v>708</v>
      </c>
      <c r="K41" s="50">
        <v>10</v>
      </c>
    </row>
    <row r="42" spans="1:11" x14ac:dyDescent="0.25">
      <c r="A42" s="49">
        <v>992378395001</v>
      </c>
      <c r="B42" s="47" t="s">
        <v>39</v>
      </c>
      <c r="C42" s="47" t="s">
        <v>13</v>
      </c>
      <c r="D42" s="47" t="s">
        <v>1363</v>
      </c>
      <c r="E42" s="47">
        <v>1.50520230109923E+48</v>
      </c>
      <c r="F42" s="51">
        <v>45061.823067129626</v>
      </c>
      <c r="G42" s="48">
        <v>45061</v>
      </c>
      <c r="H42" s="47">
        <v>992678054001</v>
      </c>
      <c r="I42" s="50" t="s">
        <v>707</v>
      </c>
      <c r="J42" s="50" t="s">
        <v>708</v>
      </c>
      <c r="K42" s="50">
        <v>10</v>
      </c>
    </row>
    <row r="43" spans="1:11" x14ac:dyDescent="0.25">
      <c r="A43" s="49">
        <v>992739401001</v>
      </c>
      <c r="B43" s="47" t="s">
        <v>74</v>
      </c>
      <c r="C43" s="47" t="s">
        <v>13</v>
      </c>
      <c r="D43" s="47" t="s">
        <v>1364</v>
      </c>
      <c r="E43" s="47">
        <v>1.5052023010992699E+48</v>
      </c>
      <c r="F43" s="51">
        <v>45061.431319444448</v>
      </c>
      <c r="G43" s="48">
        <v>45061</v>
      </c>
      <c r="H43" s="47">
        <v>992678054001</v>
      </c>
      <c r="I43" s="50" t="s">
        <v>1057</v>
      </c>
      <c r="J43" s="50" t="s">
        <v>1051</v>
      </c>
      <c r="K43" s="50">
        <v>3</v>
      </c>
    </row>
    <row r="44" spans="1:11" x14ac:dyDescent="0.25">
      <c r="A44" s="49">
        <v>913523296001</v>
      </c>
      <c r="B44" s="47" t="s">
        <v>66</v>
      </c>
      <c r="C44" s="47" t="s">
        <v>13</v>
      </c>
      <c r="D44" s="47" t="s">
        <v>1365</v>
      </c>
      <c r="E44" s="47">
        <v>1.50520230109135E+48</v>
      </c>
      <c r="F44" s="51">
        <v>45061.550428240742</v>
      </c>
      <c r="G44" s="48">
        <v>45061</v>
      </c>
      <c r="H44" s="47">
        <v>992678054001</v>
      </c>
      <c r="I44" s="50" t="s">
        <v>1112</v>
      </c>
      <c r="J44" s="50" t="s">
        <v>1113</v>
      </c>
      <c r="K44" s="50" t="s">
        <v>1114</v>
      </c>
    </row>
    <row r="45" spans="1:11" x14ac:dyDescent="0.25">
      <c r="A45" s="49">
        <v>925823601001</v>
      </c>
      <c r="B45" s="47" t="s">
        <v>812</v>
      </c>
      <c r="C45" s="47" t="s">
        <v>13</v>
      </c>
      <c r="D45" s="47" t="s">
        <v>1111</v>
      </c>
      <c r="E45" s="47">
        <v>1.5052023010925799E+48</v>
      </c>
      <c r="F45" s="51">
        <v>45061.562291666669</v>
      </c>
      <c r="G45" s="48">
        <v>45061</v>
      </c>
      <c r="H45" s="47">
        <v>992678054001</v>
      </c>
      <c r="I45" s="50">
        <v>900</v>
      </c>
      <c r="J45" s="50">
        <v>0</v>
      </c>
      <c r="K45" s="50">
        <v>900</v>
      </c>
    </row>
    <row r="46" spans="1:11" x14ac:dyDescent="0.25">
      <c r="A46" s="49">
        <v>992378395001</v>
      </c>
      <c r="B46" s="47" t="s">
        <v>39</v>
      </c>
      <c r="C46" s="47" t="s">
        <v>13</v>
      </c>
      <c r="D46" s="47" t="s">
        <v>1366</v>
      </c>
      <c r="E46" s="47">
        <v>1.60520230109923E+48</v>
      </c>
      <c r="F46" s="51">
        <v>45062.567060185182</v>
      </c>
      <c r="G46" s="48">
        <v>45062</v>
      </c>
      <c r="H46" s="47">
        <v>992678054001</v>
      </c>
      <c r="I46" s="50" t="s">
        <v>824</v>
      </c>
      <c r="J46" s="50" t="s">
        <v>825</v>
      </c>
      <c r="K46" s="50">
        <v>15</v>
      </c>
    </row>
    <row r="47" spans="1:11" x14ac:dyDescent="0.25">
      <c r="A47" s="49">
        <v>993198382001</v>
      </c>
      <c r="B47" s="47" t="s">
        <v>22</v>
      </c>
      <c r="C47" s="47" t="s">
        <v>13</v>
      </c>
      <c r="D47" s="47" t="s">
        <v>1367</v>
      </c>
      <c r="E47" s="47">
        <v>1.70520230109931E+48</v>
      </c>
      <c r="F47" s="51">
        <v>45063.749155092592</v>
      </c>
      <c r="G47" s="48">
        <v>45063</v>
      </c>
      <c r="H47" s="47">
        <v>992678054001</v>
      </c>
      <c r="I47" s="50" t="s">
        <v>740</v>
      </c>
      <c r="J47" s="50" t="s">
        <v>741</v>
      </c>
      <c r="K47" s="50">
        <v>5</v>
      </c>
    </row>
    <row r="48" spans="1:11" x14ac:dyDescent="0.25">
      <c r="A48" s="49">
        <v>1790041220001</v>
      </c>
      <c r="B48" s="47" t="s">
        <v>28</v>
      </c>
      <c r="C48" s="47" t="s">
        <v>13</v>
      </c>
      <c r="D48" s="47" t="s">
        <v>1368</v>
      </c>
      <c r="E48" s="47">
        <v>1.8052023011790001E+48</v>
      </c>
      <c r="F48" s="51">
        <v>45064.571956018517</v>
      </c>
      <c r="G48" s="48">
        <v>45064</v>
      </c>
      <c r="H48" s="47">
        <v>992678054001</v>
      </c>
      <c r="I48" s="50" t="s">
        <v>710</v>
      </c>
      <c r="J48" s="50" t="s">
        <v>711</v>
      </c>
      <c r="K48" s="50" t="s">
        <v>712</v>
      </c>
    </row>
    <row r="49" spans="1:11" x14ac:dyDescent="0.25">
      <c r="A49" s="49">
        <v>992739401001</v>
      </c>
      <c r="B49" s="47" t="s">
        <v>74</v>
      </c>
      <c r="C49" s="47" t="s">
        <v>13</v>
      </c>
      <c r="D49" s="47" t="s">
        <v>1369</v>
      </c>
      <c r="E49" s="47">
        <v>1.9052023010992699E+48</v>
      </c>
      <c r="F49" s="51">
        <v>45065.303819444445</v>
      </c>
      <c r="G49" s="48">
        <v>45065</v>
      </c>
      <c r="H49" s="47">
        <v>992678054001</v>
      </c>
      <c r="I49" s="50" t="s">
        <v>707</v>
      </c>
      <c r="J49" s="50" t="s">
        <v>708</v>
      </c>
      <c r="K49" s="50">
        <v>10</v>
      </c>
    </row>
    <row r="50" spans="1:11" x14ac:dyDescent="0.25">
      <c r="A50" s="49">
        <v>101518660001</v>
      </c>
      <c r="B50" s="47" t="s">
        <v>31</v>
      </c>
      <c r="C50" s="47" t="s">
        <v>13</v>
      </c>
      <c r="D50" s="47" t="s">
        <v>1370</v>
      </c>
      <c r="E50" s="47">
        <v>1.90520230101015E+48</v>
      </c>
      <c r="F50" s="51">
        <v>45065.426041666666</v>
      </c>
      <c r="G50" s="48">
        <v>45065</v>
      </c>
      <c r="H50" s="47">
        <v>992678054001</v>
      </c>
      <c r="I50" s="50" t="s">
        <v>1371</v>
      </c>
      <c r="J50" s="50" t="s">
        <v>1372</v>
      </c>
      <c r="K50" s="50" t="s">
        <v>1373</v>
      </c>
    </row>
    <row r="51" spans="1:11" x14ac:dyDescent="0.25">
      <c r="A51" s="49">
        <v>992732458001</v>
      </c>
      <c r="B51" s="47" t="s">
        <v>17</v>
      </c>
      <c r="C51" s="47" t="s">
        <v>13</v>
      </c>
      <c r="D51" s="47" t="s">
        <v>1374</v>
      </c>
      <c r="E51" s="47">
        <v>2.00520230109927E+48</v>
      </c>
      <c r="F51" s="51">
        <v>45066.483402777776</v>
      </c>
      <c r="G51" s="48">
        <v>45066</v>
      </c>
      <c r="H51" s="47">
        <v>992678054001</v>
      </c>
      <c r="I51" s="50" t="s">
        <v>1375</v>
      </c>
      <c r="J51" s="50" t="s">
        <v>1376</v>
      </c>
      <c r="K51" s="50" t="s">
        <v>1377</v>
      </c>
    </row>
    <row r="52" spans="1:11" x14ac:dyDescent="0.25">
      <c r="A52" s="49">
        <v>992378395001</v>
      </c>
      <c r="B52" s="47" t="s">
        <v>39</v>
      </c>
      <c r="C52" s="47" t="s">
        <v>13</v>
      </c>
      <c r="D52" s="47" t="s">
        <v>1378</v>
      </c>
      <c r="E52" s="47">
        <v>2.2052023010992299E+48</v>
      </c>
      <c r="F52" s="51">
        <v>45068.824525462966</v>
      </c>
      <c r="G52" s="48">
        <v>45068</v>
      </c>
      <c r="H52" s="47">
        <v>992678054001</v>
      </c>
      <c r="I52" s="50" t="s">
        <v>1379</v>
      </c>
      <c r="J52" s="50" t="s">
        <v>793</v>
      </c>
      <c r="K52" s="50" t="s">
        <v>1380</v>
      </c>
    </row>
    <row r="53" spans="1:11" x14ac:dyDescent="0.25">
      <c r="A53" s="49">
        <v>992378395001</v>
      </c>
      <c r="B53" s="47" t="s">
        <v>39</v>
      </c>
      <c r="C53" s="47" t="s">
        <v>13</v>
      </c>
      <c r="D53" s="47" t="s">
        <v>1381</v>
      </c>
      <c r="E53" s="47">
        <v>2.2052023010992299E+48</v>
      </c>
      <c r="F53" s="51">
        <v>45068.824467592596</v>
      </c>
      <c r="G53" s="48">
        <v>45068</v>
      </c>
      <c r="H53" s="47">
        <v>992678054001</v>
      </c>
      <c r="I53" s="50" t="s">
        <v>824</v>
      </c>
      <c r="J53" s="50" t="s">
        <v>825</v>
      </c>
      <c r="K53" s="50">
        <v>15</v>
      </c>
    </row>
    <row r="54" spans="1:11" x14ac:dyDescent="0.25">
      <c r="A54" s="49">
        <v>1790041220001</v>
      </c>
      <c r="B54" s="47" t="s">
        <v>28</v>
      </c>
      <c r="C54" s="47" t="s">
        <v>13</v>
      </c>
      <c r="D54" s="47" t="s">
        <v>1382</v>
      </c>
      <c r="E54" s="47">
        <v>2.3052023011789999E+48</v>
      </c>
      <c r="F54" s="51">
        <v>45069.559236111112</v>
      </c>
      <c r="G54" s="48">
        <v>45069</v>
      </c>
      <c r="H54" s="47">
        <v>992678054001</v>
      </c>
      <c r="I54" s="50" t="s">
        <v>1383</v>
      </c>
      <c r="J54" s="50" t="s">
        <v>1384</v>
      </c>
      <c r="K54" s="50" t="s">
        <v>1385</v>
      </c>
    </row>
    <row r="55" spans="1:11" x14ac:dyDescent="0.25">
      <c r="A55" s="49">
        <v>992732458001</v>
      </c>
      <c r="B55" s="47" t="s">
        <v>17</v>
      </c>
      <c r="C55" s="47" t="s">
        <v>13</v>
      </c>
      <c r="D55" s="47" t="s">
        <v>1386</v>
      </c>
      <c r="E55" s="47">
        <v>2.3052023010992699E+48</v>
      </c>
      <c r="F55" s="51">
        <v>45069.740451388891</v>
      </c>
      <c r="G55" s="48">
        <v>45069</v>
      </c>
      <c r="H55" s="47">
        <v>992678054001</v>
      </c>
      <c r="I55" s="50" t="s">
        <v>1387</v>
      </c>
      <c r="J55" s="50" t="s">
        <v>1093</v>
      </c>
      <c r="K55" s="50" t="s">
        <v>1388</v>
      </c>
    </row>
    <row r="56" spans="1:11" x14ac:dyDescent="0.25">
      <c r="A56" s="49">
        <v>990005737001</v>
      </c>
      <c r="B56" s="47" t="s">
        <v>95</v>
      </c>
      <c r="C56" s="47" t="s">
        <v>13</v>
      </c>
      <c r="D56" s="47" t="s">
        <v>1389</v>
      </c>
      <c r="E56" s="47">
        <v>2.405202301099E+48</v>
      </c>
      <c r="F56" s="51">
        <v>45070.910509259258</v>
      </c>
      <c r="G56" s="48">
        <v>45070</v>
      </c>
      <c r="H56" s="47">
        <v>992678054001</v>
      </c>
      <c r="I56" s="50" t="s">
        <v>827</v>
      </c>
      <c r="J56" s="50" t="s">
        <v>828</v>
      </c>
      <c r="K56" s="50" t="s">
        <v>829</v>
      </c>
    </row>
    <row r="57" spans="1:11" x14ac:dyDescent="0.25">
      <c r="A57" s="49">
        <v>990005737001</v>
      </c>
      <c r="B57" s="47" t="s">
        <v>95</v>
      </c>
      <c r="C57" s="47" t="s">
        <v>13</v>
      </c>
      <c r="D57" s="47" t="s">
        <v>1390</v>
      </c>
      <c r="E57" s="47">
        <v>2.405202301099E+48</v>
      </c>
      <c r="F57" s="51">
        <v>45070.979953703703</v>
      </c>
      <c r="G57" s="48">
        <v>45070</v>
      </c>
      <c r="H57" s="47">
        <v>992678054001</v>
      </c>
      <c r="I57" s="50" t="s">
        <v>827</v>
      </c>
      <c r="J57" s="50" t="s">
        <v>828</v>
      </c>
      <c r="K57" s="50" t="s">
        <v>829</v>
      </c>
    </row>
    <row r="58" spans="1:11" x14ac:dyDescent="0.25">
      <c r="A58" s="49">
        <v>1315524486001</v>
      </c>
      <c r="B58" s="47" t="s">
        <v>86</v>
      </c>
      <c r="C58" s="47" t="s">
        <v>13</v>
      </c>
      <c r="D58" s="47" t="s">
        <v>1391</v>
      </c>
      <c r="E58" s="47">
        <v>2.4052023011315498E+48</v>
      </c>
      <c r="F58" s="51">
        <v>45070.48238425926</v>
      </c>
      <c r="G58" s="48">
        <v>45070</v>
      </c>
      <c r="H58" s="47">
        <v>992678054001</v>
      </c>
      <c r="I58" s="50">
        <v>646</v>
      </c>
      <c r="J58" s="50" t="s">
        <v>1392</v>
      </c>
      <c r="K58" s="50" t="s">
        <v>1393</v>
      </c>
    </row>
    <row r="59" spans="1:11" x14ac:dyDescent="0.25">
      <c r="A59" s="49">
        <v>993366686001</v>
      </c>
      <c r="B59" s="47" t="s">
        <v>184</v>
      </c>
      <c r="C59" s="47" t="s">
        <v>13</v>
      </c>
      <c r="D59" s="47" t="s">
        <v>1394</v>
      </c>
      <c r="E59" s="47">
        <v>2.40520230109933E+48</v>
      </c>
      <c r="F59" s="51">
        <v>45070.493854166663</v>
      </c>
      <c r="G59" s="48">
        <v>45070</v>
      </c>
      <c r="H59" s="47">
        <v>992678054001</v>
      </c>
      <c r="I59" s="50" t="s">
        <v>1395</v>
      </c>
      <c r="J59" s="50" t="s">
        <v>1396</v>
      </c>
      <c r="K59" s="50" t="s">
        <v>1397</v>
      </c>
    </row>
    <row r="60" spans="1:11" x14ac:dyDescent="0.25">
      <c r="A60" s="49">
        <v>992732458001</v>
      </c>
      <c r="B60" s="47" t="s">
        <v>17</v>
      </c>
      <c r="C60" s="47" t="s">
        <v>13</v>
      </c>
      <c r="D60" s="47" t="s">
        <v>1398</v>
      </c>
      <c r="E60" s="47">
        <v>2.40520230109927E+48</v>
      </c>
      <c r="F60" s="51">
        <v>45070.709317129629</v>
      </c>
      <c r="G60" s="48">
        <v>45070</v>
      </c>
      <c r="H60" s="47">
        <v>992678054001</v>
      </c>
      <c r="I60" s="50" t="s">
        <v>1399</v>
      </c>
      <c r="J60" s="50" t="s">
        <v>1400</v>
      </c>
      <c r="K60" s="50" t="s">
        <v>1401</v>
      </c>
    </row>
    <row r="61" spans="1:11" x14ac:dyDescent="0.25">
      <c r="A61" s="49">
        <v>990005737001</v>
      </c>
      <c r="B61" s="47" t="s">
        <v>95</v>
      </c>
      <c r="C61" s="47" t="s">
        <v>13</v>
      </c>
      <c r="D61" s="47" t="s">
        <v>1402</v>
      </c>
      <c r="E61" s="47">
        <v>2.405202301099E+48</v>
      </c>
      <c r="F61" s="51">
        <v>45070.790949074071</v>
      </c>
      <c r="G61" s="48">
        <v>45070</v>
      </c>
      <c r="H61" s="47">
        <v>992678054001</v>
      </c>
      <c r="I61" s="50" t="s">
        <v>827</v>
      </c>
      <c r="J61" s="50" t="s">
        <v>828</v>
      </c>
      <c r="K61" s="50" t="s">
        <v>829</v>
      </c>
    </row>
    <row r="62" spans="1:11" x14ac:dyDescent="0.25">
      <c r="A62" s="49">
        <v>990005737001</v>
      </c>
      <c r="B62" s="47" t="s">
        <v>95</v>
      </c>
      <c r="C62" s="47" t="s">
        <v>13</v>
      </c>
      <c r="D62" s="47" t="s">
        <v>1403</v>
      </c>
      <c r="E62" s="47">
        <v>2.405202301099E+48</v>
      </c>
      <c r="F62" s="51">
        <v>45070.813194444447</v>
      </c>
      <c r="G62" s="48">
        <v>45070</v>
      </c>
      <c r="H62" s="47">
        <v>992678054001</v>
      </c>
      <c r="I62" s="50" t="s">
        <v>827</v>
      </c>
      <c r="J62" s="50" t="s">
        <v>828</v>
      </c>
      <c r="K62" s="50" t="s">
        <v>829</v>
      </c>
    </row>
    <row r="63" spans="1:11" x14ac:dyDescent="0.25">
      <c r="A63" s="49">
        <v>990005737001</v>
      </c>
      <c r="B63" s="47" t="s">
        <v>95</v>
      </c>
      <c r="C63" s="47" t="s">
        <v>13</v>
      </c>
      <c r="D63" s="47" t="s">
        <v>1404</v>
      </c>
      <c r="E63" s="47">
        <v>2.405202301099E+48</v>
      </c>
      <c r="F63" s="51">
        <v>45070.829872685186</v>
      </c>
      <c r="G63" s="48">
        <v>45070</v>
      </c>
      <c r="H63" s="47">
        <v>992678054001</v>
      </c>
      <c r="I63" s="50" t="s">
        <v>827</v>
      </c>
      <c r="J63" s="50" t="s">
        <v>828</v>
      </c>
      <c r="K63" s="50" t="s">
        <v>829</v>
      </c>
    </row>
    <row r="64" spans="1:11" x14ac:dyDescent="0.25">
      <c r="A64" s="49">
        <v>990005737001</v>
      </c>
      <c r="B64" s="47" t="s">
        <v>95</v>
      </c>
      <c r="C64" s="47" t="s">
        <v>13</v>
      </c>
      <c r="D64" s="47" t="s">
        <v>1405</v>
      </c>
      <c r="E64" s="47">
        <v>2.405202301099E+48</v>
      </c>
      <c r="F64" s="51">
        <v>45071.21025462963</v>
      </c>
      <c r="G64" s="48">
        <v>45070</v>
      </c>
      <c r="H64" s="47">
        <v>992678054001</v>
      </c>
      <c r="I64" s="50" t="s">
        <v>827</v>
      </c>
      <c r="J64" s="50" t="s">
        <v>828</v>
      </c>
      <c r="K64" s="50" t="s">
        <v>829</v>
      </c>
    </row>
    <row r="65" spans="1:11" x14ac:dyDescent="0.25">
      <c r="A65" s="49">
        <v>990005737001</v>
      </c>
      <c r="B65" s="47" t="s">
        <v>95</v>
      </c>
      <c r="C65" s="47" t="s">
        <v>13</v>
      </c>
      <c r="D65" s="47" t="s">
        <v>1406</v>
      </c>
      <c r="E65" s="47">
        <v>2.405202301099E+48</v>
      </c>
      <c r="F65" s="51">
        <v>45071.293819444443</v>
      </c>
      <c r="G65" s="48">
        <v>45070</v>
      </c>
      <c r="H65" s="47">
        <v>992678054001</v>
      </c>
      <c r="I65" s="50" t="s">
        <v>827</v>
      </c>
      <c r="J65" s="50" t="s">
        <v>828</v>
      </c>
      <c r="K65" s="50" t="s">
        <v>829</v>
      </c>
    </row>
    <row r="66" spans="1:11" x14ac:dyDescent="0.25">
      <c r="A66" s="49">
        <v>993033723001</v>
      </c>
      <c r="B66" s="47" t="s">
        <v>42</v>
      </c>
      <c r="C66" s="47" t="s">
        <v>13</v>
      </c>
      <c r="D66" s="47" t="s">
        <v>1407</v>
      </c>
      <c r="E66" s="47">
        <v>2.5052023010992999E+48</v>
      </c>
      <c r="F66" s="51">
        <v>45071.508449074077</v>
      </c>
      <c r="G66" s="48">
        <v>45071</v>
      </c>
      <c r="H66" s="47">
        <v>992678054001</v>
      </c>
      <c r="I66" s="50">
        <v>150</v>
      </c>
      <c r="J66" s="50">
        <v>18</v>
      </c>
      <c r="K66" s="50">
        <v>168</v>
      </c>
    </row>
    <row r="67" spans="1:11" x14ac:dyDescent="0.25">
      <c r="A67" s="49">
        <v>1791768892001</v>
      </c>
      <c r="B67" s="47" t="s">
        <v>61</v>
      </c>
      <c r="C67" s="47" t="s">
        <v>13</v>
      </c>
      <c r="D67" s="47" t="s">
        <v>1408</v>
      </c>
      <c r="E67" s="47">
        <v>2.5052023011791701E+48</v>
      </c>
      <c r="F67" s="51">
        <v>45071.727395833332</v>
      </c>
      <c r="G67" s="48">
        <v>45071</v>
      </c>
      <c r="H67" s="47">
        <v>992678054001</v>
      </c>
      <c r="I67" s="50">
        <v>265</v>
      </c>
      <c r="J67" s="50" t="s">
        <v>785</v>
      </c>
      <c r="K67" s="50" t="s">
        <v>786</v>
      </c>
    </row>
    <row r="68" spans="1:11" x14ac:dyDescent="0.25">
      <c r="A68" s="49">
        <v>992732458001</v>
      </c>
      <c r="B68" s="47" t="s">
        <v>17</v>
      </c>
      <c r="C68" s="47" t="s">
        <v>13</v>
      </c>
      <c r="D68" s="47" t="s">
        <v>1409</v>
      </c>
      <c r="E68" s="47">
        <v>2.5052023010992701E+48</v>
      </c>
      <c r="F68" s="51">
        <v>45071.858726851853</v>
      </c>
      <c r="G68" s="48">
        <v>45071</v>
      </c>
      <c r="H68" s="47">
        <v>992678054001</v>
      </c>
      <c r="I68" s="50" t="s">
        <v>1296</v>
      </c>
      <c r="J68" s="50" t="s">
        <v>1236</v>
      </c>
      <c r="K68" s="50" t="s">
        <v>1297</v>
      </c>
    </row>
    <row r="69" spans="1:11" x14ac:dyDescent="0.25">
      <c r="A69" s="49">
        <v>101518660001</v>
      </c>
      <c r="B69" s="47" t="s">
        <v>31</v>
      </c>
      <c r="C69" s="47" t="s">
        <v>13</v>
      </c>
      <c r="D69" s="47" t="s">
        <v>1410</v>
      </c>
      <c r="E69" s="47">
        <v>2.70520230101015E+48</v>
      </c>
      <c r="F69" s="51">
        <v>45073.420208333337</v>
      </c>
      <c r="G69" s="48">
        <v>45073</v>
      </c>
      <c r="H69" s="47">
        <v>992678054001</v>
      </c>
      <c r="I69" s="50" t="s">
        <v>1411</v>
      </c>
      <c r="J69" s="50" t="s">
        <v>723</v>
      </c>
      <c r="K69" s="50" t="s">
        <v>1412</v>
      </c>
    </row>
    <row r="70" spans="1:11" x14ac:dyDescent="0.25">
      <c r="A70" s="49">
        <v>1791768892001</v>
      </c>
      <c r="B70" s="47" t="s">
        <v>61</v>
      </c>
      <c r="C70" s="47" t="s">
        <v>13</v>
      </c>
      <c r="D70" s="47" t="s">
        <v>1413</v>
      </c>
      <c r="E70" s="47">
        <v>2.9052023011791701E+48</v>
      </c>
      <c r="F70" s="51">
        <v>45075.614930555559</v>
      </c>
      <c r="G70" s="48">
        <v>45075</v>
      </c>
      <c r="H70" s="47">
        <v>992678054001</v>
      </c>
      <c r="I70" s="50">
        <v>1060</v>
      </c>
      <c r="J70" s="50">
        <v>0</v>
      </c>
      <c r="K70" s="50">
        <v>1060</v>
      </c>
    </row>
    <row r="71" spans="1:11" x14ac:dyDescent="0.25">
      <c r="A71" s="49">
        <v>991331859001</v>
      </c>
      <c r="B71" s="47" t="s">
        <v>150</v>
      </c>
      <c r="C71" s="47" t="s">
        <v>13</v>
      </c>
      <c r="D71" s="47" t="s">
        <v>1414</v>
      </c>
      <c r="E71" s="47">
        <v>2.9052023010991299E+48</v>
      </c>
      <c r="F71" s="51">
        <v>45075.732557870368</v>
      </c>
      <c r="G71" s="48">
        <v>45075</v>
      </c>
      <c r="H71" s="47">
        <v>992678054001</v>
      </c>
      <c r="I71" s="50" t="s">
        <v>810</v>
      </c>
      <c r="J71" s="50" t="s">
        <v>811</v>
      </c>
      <c r="K71" s="50">
        <v>12</v>
      </c>
    </row>
    <row r="72" spans="1:11" x14ac:dyDescent="0.25">
      <c r="A72" s="49">
        <v>992732458001</v>
      </c>
      <c r="B72" s="47" t="s">
        <v>17</v>
      </c>
      <c r="C72" s="47" t="s">
        <v>13</v>
      </c>
      <c r="D72" s="47" t="s">
        <v>1415</v>
      </c>
      <c r="E72" s="47">
        <v>3.1052023010992699E+48</v>
      </c>
      <c r="F72" s="51">
        <v>45077.360451388886</v>
      </c>
      <c r="G72" s="48">
        <v>45077</v>
      </c>
      <c r="H72" s="47">
        <v>992678054001</v>
      </c>
      <c r="I72" s="50" t="s">
        <v>1227</v>
      </c>
      <c r="J72" s="50" t="s">
        <v>1416</v>
      </c>
      <c r="K72" s="50" t="s">
        <v>1417</v>
      </c>
    </row>
    <row r="73" spans="1:11" x14ac:dyDescent="0.25">
      <c r="A73" s="49">
        <v>992625341001</v>
      </c>
      <c r="B73" s="47" t="s">
        <v>92</v>
      </c>
      <c r="C73" s="47" t="s">
        <v>13</v>
      </c>
      <c r="D73" s="47" t="s">
        <v>1418</v>
      </c>
      <c r="E73" s="47">
        <v>3.1052023010992602E+48</v>
      </c>
      <c r="F73" s="51">
        <v>45077.659444444442</v>
      </c>
      <c r="G73" s="48">
        <v>45077</v>
      </c>
      <c r="H73" s="47">
        <v>992678054001</v>
      </c>
      <c r="I73" s="50" t="s">
        <v>1419</v>
      </c>
      <c r="J73" s="50" t="s">
        <v>1420</v>
      </c>
      <c r="K73" s="50" t="s">
        <v>1421</v>
      </c>
    </row>
    <row r="75" spans="1:11" x14ac:dyDescent="0.25">
      <c r="K75">
        <f>SUM(K9:K74)</f>
        <v>3326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K67"/>
  <sheetViews>
    <sheetView topLeftCell="A66" workbookViewId="0">
      <selection activeCell="K9" sqref="K9:K67"/>
    </sheetView>
  </sheetViews>
  <sheetFormatPr baseColWidth="10" defaultRowHeight="15" x14ac:dyDescent="0.25"/>
  <cols>
    <col min="1" max="1" width="12.140625" style="8" bestFit="1" customWidth="1"/>
    <col min="6" max="6" width="20.42578125" customWidth="1"/>
  </cols>
  <sheetData>
    <row r="2" spans="1:11" ht="36.75" x14ac:dyDescent="0.25">
      <c r="A2" s="59" t="s">
        <v>0</v>
      </c>
      <c r="B2" s="58" t="s">
        <v>1</v>
      </c>
      <c r="C2" s="58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58" t="s">
        <v>7</v>
      </c>
      <c r="I2" s="58" t="s">
        <v>8</v>
      </c>
      <c r="J2" s="58" t="s">
        <v>9</v>
      </c>
      <c r="K2" s="58" t="s">
        <v>10</v>
      </c>
    </row>
    <row r="3" spans="1:11" x14ac:dyDescent="0.25">
      <c r="A3" s="46">
        <v>1791251237001</v>
      </c>
      <c r="B3" s="47" t="s">
        <v>15</v>
      </c>
      <c r="C3" s="47" t="s">
        <v>13</v>
      </c>
      <c r="D3" s="47" t="s">
        <v>1422</v>
      </c>
      <c r="E3" s="47">
        <v>1.0620230117912499E+47</v>
      </c>
      <c r="F3" s="51">
        <v>45078.463321759256</v>
      </c>
      <c r="G3" s="48">
        <v>45078</v>
      </c>
      <c r="H3" s="47">
        <v>992678054001</v>
      </c>
      <c r="I3" s="50" t="s">
        <v>1423</v>
      </c>
      <c r="J3" s="50" t="s">
        <v>705</v>
      </c>
      <c r="K3" s="50" t="s">
        <v>1424</v>
      </c>
    </row>
    <row r="4" spans="1:11" x14ac:dyDescent="0.25">
      <c r="A4" s="46">
        <v>1791251237001</v>
      </c>
      <c r="B4" s="47" t="s">
        <v>15</v>
      </c>
      <c r="C4" s="47" t="s">
        <v>13</v>
      </c>
      <c r="D4" s="47" t="s">
        <v>1425</v>
      </c>
      <c r="E4" s="47">
        <v>1.0620230117912499E+47</v>
      </c>
      <c r="F4" s="51">
        <v>45078.598530092589</v>
      </c>
      <c r="G4" s="48">
        <v>45078</v>
      </c>
      <c r="H4" s="47">
        <v>992678054001</v>
      </c>
      <c r="I4" s="50" t="s">
        <v>1426</v>
      </c>
      <c r="J4" s="50" t="s">
        <v>1427</v>
      </c>
      <c r="K4" s="50" t="s">
        <v>1428</v>
      </c>
    </row>
    <row r="5" spans="1:11" x14ac:dyDescent="0.25">
      <c r="A5" s="46">
        <v>992231467001</v>
      </c>
      <c r="B5" s="47" t="s">
        <v>1196</v>
      </c>
      <c r="C5" s="47" t="s">
        <v>13</v>
      </c>
      <c r="D5" s="47" t="s">
        <v>1429</v>
      </c>
      <c r="E5" s="47">
        <v>1.0620230109922301E+47</v>
      </c>
      <c r="F5" s="51">
        <v>45078.558969907404</v>
      </c>
      <c r="G5" s="48">
        <v>45078</v>
      </c>
      <c r="H5" s="47">
        <v>992678054001</v>
      </c>
      <c r="I5" s="50" t="s">
        <v>1430</v>
      </c>
      <c r="J5" s="50" t="s">
        <v>1431</v>
      </c>
      <c r="K5" s="50" t="s">
        <v>1432</v>
      </c>
    </row>
    <row r="6" spans="1:11" x14ac:dyDescent="0.25">
      <c r="A6" s="46">
        <v>1791287541001</v>
      </c>
      <c r="B6" s="47" t="s">
        <v>12</v>
      </c>
      <c r="C6" s="47" t="s">
        <v>13</v>
      </c>
      <c r="D6" s="47" t="s">
        <v>1433</v>
      </c>
      <c r="E6" s="47">
        <v>1.06202301179128E+47</v>
      </c>
      <c r="F6" s="51">
        <v>45078.382060185184</v>
      </c>
      <c r="G6" s="48">
        <v>45078</v>
      </c>
      <c r="H6" s="47">
        <v>992678054001</v>
      </c>
      <c r="I6" s="50">
        <v>140</v>
      </c>
      <c r="J6" s="50" t="s">
        <v>698</v>
      </c>
      <c r="K6" s="50" t="s">
        <v>699</v>
      </c>
    </row>
    <row r="7" spans="1:11" x14ac:dyDescent="0.25">
      <c r="A7" s="46">
        <v>992732458001</v>
      </c>
      <c r="B7" s="47" t="s">
        <v>17</v>
      </c>
      <c r="C7" s="47" t="s">
        <v>13</v>
      </c>
      <c r="D7" s="47" t="s">
        <v>1434</v>
      </c>
      <c r="E7" s="47">
        <v>2.0620230109927299E+47</v>
      </c>
      <c r="F7" s="51">
        <v>45079.8905787037</v>
      </c>
      <c r="G7" s="48">
        <v>45079</v>
      </c>
      <c r="H7" s="47">
        <v>992678054001</v>
      </c>
      <c r="I7" s="50" t="s">
        <v>986</v>
      </c>
      <c r="J7" s="50" t="s">
        <v>803</v>
      </c>
      <c r="K7" s="50" t="s">
        <v>987</v>
      </c>
    </row>
    <row r="8" spans="1:11" x14ac:dyDescent="0.25">
      <c r="A8" s="46">
        <v>990004196001</v>
      </c>
      <c r="B8" s="47" t="s">
        <v>815</v>
      </c>
      <c r="C8" s="47" t="s">
        <v>13</v>
      </c>
      <c r="D8" s="47" t="s">
        <v>1435</v>
      </c>
      <c r="E8" s="47">
        <v>2.0620230109899999E+47</v>
      </c>
      <c r="F8" s="51">
        <v>45079.76966435185</v>
      </c>
      <c r="G8" s="48">
        <v>45079</v>
      </c>
      <c r="H8" s="47">
        <v>992678054001</v>
      </c>
      <c r="I8" s="50" t="s">
        <v>1436</v>
      </c>
      <c r="J8" s="50" t="s">
        <v>1437</v>
      </c>
      <c r="K8" s="50" t="s">
        <v>1438</v>
      </c>
    </row>
    <row r="9" spans="1:11" x14ac:dyDescent="0.25">
      <c r="A9" s="46">
        <v>992739401001</v>
      </c>
      <c r="B9" s="47" t="s">
        <v>74</v>
      </c>
      <c r="C9" s="47" t="s">
        <v>13</v>
      </c>
      <c r="D9" s="47" t="s">
        <v>1439</v>
      </c>
      <c r="E9" s="47">
        <v>2.0620230109927299E+47</v>
      </c>
      <c r="F9" s="51">
        <v>45079.350775462961</v>
      </c>
      <c r="G9" s="48">
        <v>45079</v>
      </c>
      <c r="H9" s="47">
        <v>992678054001</v>
      </c>
      <c r="I9" s="50" t="s">
        <v>824</v>
      </c>
      <c r="J9" s="50" t="s">
        <v>825</v>
      </c>
      <c r="K9" s="50">
        <v>15</v>
      </c>
    </row>
    <row r="10" spans="1:11" x14ac:dyDescent="0.25">
      <c r="A10" s="46">
        <v>992139463001</v>
      </c>
      <c r="B10" s="47" t="s">
        <v>1440</v>
      </c>
      <c r="C10" s="47" t="s">
        <v>13</v>
      </c>
      <c r="D10" s="47" t="s">
        <v>1441</v>
      </c>
      <c r="E10" s="47">
        <v>3.06202301099213E+47</v>
      </c>
      <c r="F10" s="51">
        <v>45080.517789351848</v>
      </c>
      <c r="G10" s="48">
        <v>45080</v>
      </c>
      <c r="H10" s="47">
        <v>992678054001</v>
      </c>
      <c r="I10" s="50" t="s">
        <v>737</v>
      </c>
      <c r="J10" s="50" t="s">
        <v>735</v>
      </c>
      <c r="K10" s="50" t="s">
        <v>1320</v>
      </c>
    </row>
    <row r="11" spans="1:11" x14ac:dyDescent="0.25">
      <c r="A11" s="46">
        <v>992732458001</v>
      </c>
      <c r="B11" s="47" t="s">
        <v>17</v>
      </c>
      <c r="C11" s="47" t="s">
        <v>13</v>
      </c>
      <c r="D11" s="47" t="s">
        <v>1442</v>
      </c>
      <c r="E11" s="47">
        <v>3.0620230109927299E+47</v>
      </c>
      <c r="F11" s="51">
        <v>45080.597025462965</v>
      </c>
      <c r="G11" s="48">
        <v>45080</v>
      </c>
      <c r="H11" s="47">
        <v>992678054001</v>
      </c>
      <c r="I11" s="50" t="s">
        <v>737</v>
      </c>
      <c r="J11" s="50" t="s">
        <v>735</v>
      </c>
      <c r="K11" s="50" t="s">
        <v>1320</v>
      </c>
    </row>
    <row r="12" spans="1:11" x14ac:dyDescent="0.25">
      <c r="A12" s="46">
        <v>1791310063001</v>
      </c>
      <c r="B12" s="47" t="s">
        <v>24</v>
      </c>
      <c r="C12" s="47" t="s">
        <v>13</v>
      </c>
      <c r="D12" s="47" t="s">
        <v>1443</v>
      </c>
      <c r="E12" s="47">
        <v>5.0620230117913097E+47</v>
      </c>
      <c r="F12" s="51">
        <v>45083.172696759262</v>
      </c>
      <c r="G12" s="48">
        <v>45082</v>
      </c>
      <c r="H12" s="47">
        <v>992678054001</v>
      </c>
      <c r="I12" s="50" t="s">
        <v>718</v>
      </c>
      <c r="J12" s="50" t="s">
        <v>719</v>
      </c>
      <c r="K12" s="50" t="s">
        <v>720</v>
      </c>
    </row>
    <row r="13" spans="1:11" x14ac:dyDescent="0.25">
      <c r="A13" s="46">
        <v>992732458001</v>
      </c>
      <c r="B13" s="47" t="s">
        <v>17</v>
      </c>
      <c r="C13" s="47" t="s">
        <v>13</v>
      </c>
      <c r="D13" s="47" t="s">
        <v>1444</v>
      </c>
      <c r="E13" s="47">
        <v>6.0620230109927297E+47</v>
      </c>
      <c r="F13" s="51">
        <v>45083.701423611114</v>
      </c>
      <c r="G13" s="48">
        <v>45083</v>
      </c>
      <c r="H13" s="47">
        <v>992678054001</v>
      </c>
      <c r="I13" s="50" t="s">
        <v>802</v>
      </c>
      <c r="J13" s="50" t="s">
        <v>803</v>
      </c>
      <c r="K13" s="50">
        <v>6</v>
      </c>
    </row>
    <row r="14" spans="1:11" x14ac:dyDescent="0.25">
      <c r="A14" s="46">
        <v>992378395001</v>
      </c>
      <c r="B14" s="47" t="s">
        <v>39</v>
      </c>
      <c r="C14" s="47" t="s">
        <v>13</v>
      </c>
      <c r="D14" s="47" t="s">
        <v>1445</v>
      </c>
      <c r="E14" s="47">
        <v>7.0620230109923703E+47</v>
      </c>
      <c r="F14" s="51">
        <v>45084.61513888889</v>
      </c>
      <c r="G14" s="48">
        <v>45084</v>
      </c>
      <c r="H14" s="47">
        <v>992678054001</v>
      </c>
      <c r="I14" s="50" t="s">
        <v>810</v>
      </c>
      <c r="J14" s="50" t="s">
        <v>811</v>
      </c>
      <c r="K14" s="50">
        <v>12</v>
      </c>
    </row>
    <row r="15" spans="1:11" x14ac:dyDescent="0.25">
      <c r="A15" s="46">
        <v>1790041220001</v>
      </c>
      <c r="B15" s="47" t="s">
        <v>28</v>
      </c>
      <c r="C15" s="47" t="s">
        <v>13</v>
      </c>
      <c r="D15" s="47" t="s">
        <v>1446</v>
      </c>
      <c r="E15" s="47">
        <v>7.0620230117900402E+47</v>
      </c>
      <c r="F15" s="51">
        <v>45084.609317129631</v>
      </c>
      <c r="G15" s="48">
        <v>45084</v>
      </c>
      <c r="H15" s="47">
        <v>992678054001</v>
      </c>
      <c r="I15" s="50" t="s">
        <v>1447</v>
      </c>
      <c r="J15" s="50" t="s">
        <v>1400</v>
      </c>
      <c r="K15" s="50" t="s">
        <v>1448</v>
      </c>
    </row>
    <row r="16" spans="1:11" x14ac:dyDescent="0.25">
      <c r="A16" s="46">
        <v>992378395001</v>
      </c>
      <c r="B16" s="47" t="s">
        <v>39</v>
      </c>
      <c r="C16" s="47" t="s">
        <v>13</v>
      </c>
      <c r="D16" s="47" t="s">
        <v>1449</v>
      </c>
      <c r="E16" s="47">
        <v>7.0620230109923703E+47</v>
      </c>
      <c r="F16" s="51">
        <v>45084.612939814811</v>
      </c>
      <c r="G16" s="48">
        <v>45084</v>
      </c>
      <c r="H16" s="47">
        <v>992678054001</v>
      </c>
      <c r="I16" s="50" t="s">
        <v>824</v>
      </c>
      <c r="J16" s="50" t="s">
        <v>825</v>
      </c>
      <c r="K16" s="50">
        <v>15</v>
      </c>
    </row>
    <row r="17" spans="1:11" x14ac:dyDescent="0.25">
      <c r="A17" s="46">
        <v>968599020001</v>
      </c>
      <c r="B17" s="47" t="s">
        <v>45</v>
      </c>
      <c r="C17" s="47" t="s">
        <v>13</v>
      </c>
      <c r="D17" s="47" t="s">
        <v>1450</v>
      </c>
      <c r="E17" s="47">
        <v>8.0620230109685904E+47</v>
      </c>
      <c r="F17" s="51">
        <v>45091.155960648146</v>
      </c>
      <c r="G17" s="48">
        <v>45085</v>
      </c>
      <c r="H17" s="47">
        <v>992678054001</v>
      </c>
      <c r="I17" s="50" t="s">
        <v>1451</v>
      </c>
      <c r="J17" s="50">
        <v>0</v>
      </c>
      <c r="K17" s="50" t="s">
        <v>1451</v>
      </c>
    </row>
    <row r="18" spans="1:11" x14ac:dyDescent="0.25">
      <c r="A18" s="46">
        <v>968599020001</v>
      </c>
      <c r="B18" s="47" t="s">
        <v>45</v>
      </c>
      <c r="C18" s="47" t="s">
        <v>13</v>
      </c>
      <c r="D18" s="47" t="s">
        <v>1452</v>
      </c>
      <c r="E18" s="47">
        <v>8.0620230109685904E+47</v>
      </c>
      <c r="F18" s="51">
        <v>45091.155960648146</v>
      </c>
      <c r="G18" s="48">
        <v>45085</v>
      </c>
      <c r="H18" s="47">
        <v>992678054001</v>
      </c>
      <c r="I18" s="50" t="s">
        <v>1453</v>
      </c>
      <c r="J18" s="50">
        <v>0</v>
      </c>
      <c r="K18" s="50" t="s">
        <v>1453</v>
      </c>
    </row>
    <row r="19" spans="1:11" x14ac:dyDescent="0.25">
      <c r="A19" s="46">
        <v>968599020001</v>
      </c>
      <c r="B19" s="47" t="s">
        <v>45</v>
      </c>
      <c r="C19" s="47" t="s">
        <v>13</v>
      </c>
      <c r="D19" s="47" t="s">
        <v>1454</v>
      </c>
      <c r="E19" s="47">
        <v>8.0620230109685904E+47</v>
      </c>
      <c r="F19" s="51">
        <v>45091.156446759262</v>
      </c>
      <c r="G19" s="48">
        <v>45085</v>
      </c>
      <c r="H19" s="47">
        <v>992678054001</v>
      </c>
      <c r="I19" s="50" t="s">
        <v>1455</v>
      </c>
      <c r="J19" s="50">
        <v>0</v>
      </c>
      <c r="K19" s="50" t="s">
        <v>1455</v>
      </c>
    </row>
    <row r="20" spans="1:11" x14ac:dyDescent="0.25">
      <c r="A20" s="46">
        <v>968599020001</v>
      </c>
      <c r="B20" s="47" t="s">
        <v>45</v>
      </c>
      <c r="C20" s="47" t="s">
        <v>13</v>
      </c>
      <c r="D20" s="47" t="s">
        <v>1456</v>
      </c>
      <c r="E20" s="47">
        <v>8.0620230109685904E+47</v>
      </c>
      <c r="F20" s="51">
        <v>45091.155960648146</v>
      </c>
      <c r="G20" s="48">
        <v>45085</v>
      </c>
      <c r="H20" s="47">
        <v>992678054001</v>
      </c>
      <c r="I20" s="50" t="s">
        <v>1419</v>
      </c>
      <c r="J20" s="50">
        <v>0</v>
      </c>
      <c r="K20" s="50" t="s">
        <v>1419</v>
      </c>
    </row>
    <row r="21" spans="1:11" x14ac:dyDescent="0.25">
      <c r="A21" s="46">
        <v>968599020001</v>
      </c>
      <c r="B21" s="47" t="s">
        <v>45</v>
      </c>
      <c r="C21" s="47" t="s">
        <v>13</v>
      </c>
      <c r="D21" s="47" t="s">
        <v>1457</v>
      </c>
      <c r="E21" s="47">
        <v>8.0620230109685904E+47</v>
      </c>
      <c r="F21" s="51">
        <v>45091.155613425923</v>
      </c>
      <c r="G21" s="48">
        <v>45085</v>
      </c>
      <c r="H21" s="47">
        <v>992678054001</v>
      </c>
      <c r="I21" s="50" t="s">
        <v>1458</v>
      </c>
      <c r="J21" s="50">
        <v>0</v>
      </c>
      <c r="K21" s="50" t="s">
        <v>1458</v>
      </c>
    </row>
    <row r="22" spans="1:11" x14ac:dyDescent="0.25">
      <c r="A22" s="46">
        <v>968599020001</v>
      </c>
      <c r="B22" s="47" t="s">
        <v>45</v>
      </c>
      <c r="C22" s="47" t="s">
        <v>13</v>
      </c>
      <c r="D22" s="47" t="s">
        <v>1459</v>
      </c>
      <c r="E22" s="47">
        <v>8.0620230109685904E+47</v>
      </c>
      <c r="F22" s="51">
        <v>45091.156643518516</v>
      </c>
      <c r="G22" s="48">
        <v>45085</v>
      </c>
      <c r="H22" s="47">
        <v>992678054001</v>
      </c>
      <c r="I22" s="50" t="s">
        <v>1460</v>
      </c>
      <c r="J22" s="50">
        <v>0</v>
      </c>
      <c r="K22" s="50" t="s">
        <v>1460</v>
      </c>
    </row>
    <row r="23" spans="1:11" x14ac:dyDescent="0.25">
      <c r="A23" s="46">
        <v>1791256115001</v>
      </c>
      <c r="B23" s="47" t="s">
        <v>37</v>
      </c>
      <c r="C23" s="47" t="s">
        <v>13</v>
      </c>
      <c r="D23" s="47" t="s">
        <v>1461</v>
      </c>
      <c r="E23" s="47">
        <v>8.0620230117912498E+47</v>
      </c>
      <c r="F23" s="51">
        <v>45085.291597222225</v>
      </c>
      <c r="G23" s="48">
        <v>45085</v>
      </c>
      <c r="H23" s="47">
        <v>992678054001</v>
      </c>
      <c r="I23" s="50">
        <v>50</v>
      </c>
      <c r="J23" s="50">
        <v>6</v>
      </c>
      <c r="K23" s="50">
        <v>56</v>
      </c>
    </row>
    <row r="24" spans="1:11" x14ac:dyDescent="0.25">
      <c r="A24" s="46">
        <v>992717041001</v>
      </c>
      <c r="B24" s="47" t="s">
        <v>33</v>
      </c>
      <c r="C24" s="47" t="s">
        <v>13</v>
      </c>
      <c r="D24" s="47" t="s">
        <v>1462</v>
      </c>
      <c r="E24" s="47">
        <v>9.0620230109927095E+47</v>
      </c>
      <c r="F24" s="51">
        <v>45086.388379629629</v>
      </c>
      <c r="G24" s="48">
        <v>45086</v>
      </c>
      <c r="H24" s="47">
        <v>992678054001</v>
      </c>
      <c r="I24" s="50" t="s">
        <v>922</v>
      </c>
      <c r="J24" s="50" t="s">
        <v>923</v>
      </c>
      <c r="K24" s="50" t="s">
        <v>924</v>
      </c>
    </row>
    <row r="25" spans="1:11" x14ac:dyDescent="0.25">
      <c r="A25" s="46">
        <v>993198382001</v>
      </c>
      <c r="B25" s="47" t="s">
        <v>22</v>
      </c>
      <c r="C25" s="47" t="s">
        <v>13</v>
      </c>
      <c r="D25" s="47" t="s">
        <v>1463</v>
      </c>
      <c r="E25" s="47">
        <v>9.0620230109931898E+47</v>
      </c>
      <c r="F25" s="51">
        <v>45086.245092592595</v>
      </c>
      <c r="G25" s="48">
        <v>45086</v>
      </c>
      <c r="H25" s="47">
        <v>992678054001</v>
      </c>
      <c r="I25" s="50" t="s">
        <v>1011</v>
      </c>
      <c r="J25" s="50" t="s">
        <v>1012</v>
      </c>
      <c r="K25" s="50">
        <v>8</v>
      </c>
    </row>
    <row r="26" spans="1:11" x14ac:dyDescent="0.25">
      <c r="A26" s="46">
        <v>992186070001</v>
      </c>
      <c r="B26" s="47" t="s">
        <v>201</v>
      </c>
      <c r="C26" s="47" t="s">
        <v>13</v>
      </c>
      <c r="D26" s="47" t="s">
        <v>1464</v>
      </c>
      <c r="E26" s="47">
        <v>9.0620230109921805E+47</v>
      </c>
      <c r="F26" s="51">
        <v>45086.95417824074</v>
      </c>
      <c r="G26" s="48">
        <v>45086</v>
      </c>
      <c r="H26" s="47">
        <v>992678054001</v>
      </c>
      <c r="I26" s="50" t="s">
        <v>1465</v>
      </c>
      <c r="J26" s="50" t="s">
        <v>1209</v>
      </c>
      <c r="K26" s="50" t="s">
        <v>1247</v>
      </c>
    </row>
    <row r="27" spans="1:11" x14ac:dyDescent="0.25">
      <c r="A27" s="46">
        <v>993256560001</v>
      </c>
      <c r="B27" s="47" t="s">
        <v>1466</v>
      </c>
      <c r="C27" s="47" t="s">
        <v>13</v>
      </c>
      <c r="D27" s="47" t="s">
        <v>1467</v>
      </c>
      <c r="E27" s="47">
        <v>1.00620230109932E+48</v>
      </c>
      <c r="F27" s="51">
        <v>45087.762442129628</v>
      </c>
      <c r="G27" s="48">
        <v>45087</v>
      </c>
      <c r="H27" s="47">
        <v>992678054001</v>
      </c>
      <c r="I27" s="50" t="s">
        <v>1468</v>
      </c>
      <c r="J27" s="50" t="s">
        <v>827</v>
      </c>
      <c r="K27" s="50" t="s">
        <v>1469</v>
      </c>
    </row>
    <row r="28" spans="1:11" x14ac:dyDescent="0.25">
      <c r="A28" s="46">
        <v>991450009001</v>
      </c>
      <c r="B28" s="47" t="s">
        <v>48</v>
      </c>
      <c r="C28" s="47" t="s">
        <v>13</v>
      </c>
      <c r="D28" s="47" t="s">
        <v>1470</v>
      </c>
      <c r="E28" s="47">
        <v>1.0062023010991399E+48</v>
      </c>
      <c r="F28" s="51">
        <v>45087.965104166666</v>
      </c>
      <c r="G28" s="48">
        <v>45087</v>
      </c>
      <c r="H28" s="47">
        <v>992678054001</v>
      </c>
      <c r="I28" s="50" t="s">
        <v>746</v>
      </c>
      <c r="J28" s="50" t="s">
        <v>747</v>
      </c>
      <c r="K28" s="50" t="s">
        <v>748</v>
      </c>
    </row>
    <row r="29" spans="1:11" x14ac:dyDescent="0.25">
      <c r="A29" s="46">
        <v>991450009001</v>
      </c>
      <c r="B29" s="47" t="s">
        <v>48</v>
      </c>
      <c r="C29" s="47" t="s">
        <v>13</v>
      </c>
      <c r="D29" s="47" t="s">
        <v>1471</v>
      </c>
      <c r="E29" s="47">
        <v>1.0062023010991399E+48</v>
      </c>
      <c r="F29" s="51">
        <v>45087.996377314812</v>
      </c>
      <c r="G29" s="48">
        <v>45087</v>
      </c>
      <c r="H29" s="47">
        <v>992678054001</v>
      </c>
      <c r="I29" s="50" t="s">
        <v>936</v>
      </c>
      <c r="J29" s="50" t="s">
        <v>747</v>
      </c>
      <c r="K29" s="50" t="s">
        <v>757</v>
      </c>
    </row>
    <row r="30" spans="1:11" x14ac:dyDescent="0.25">
      <c r="A30" s="46">
        <v>991450009001</v>
      </c>
      <c r="B30" s="47" t="s">
        <v>48</v>
      </c>
      <c r="C30" s="47" t="s">
        <v>13</v>
      </c>
      <c r="D30" s="47" t="s">
        <v>1472</v>
      </c>
      <c r="E30" s="47">
        <v>1.0062023010991399E+48</v>
      </c>
      <c r="F30" s="51">
        <v>45087.983576388891</v>
      </c>
      <c r="G30" s="48">
        <v>45087</v>
      </c>
      <c r="H30" s="47">
        <v>992678054001</v>
      </c>
      <c r="I30" s="50" t="s">
        <v>1473</v>
      </c>
      <c r="J30" s="50" t="s">
        <v>747</v>
      </c>
      <c r="K30" s="50" t="s">
        <v>1474</v>
      </c>
    </row>
    <row r="31" spans="1:11" x14ac:dyDescent="0.25">
      <c r="A31" s="46">
        <v>991450009001</v>
      </c>
      <c r="B31" s="47" t="s">
        <v>48</v>
      </c>
      <c r="C31" s="47" t="s">
        <v>13</v>
      </c>
      <c r="D31" s="47" t="s">
        <v>1475</v>
      </c>
      <c r="E31" s="47">
        <v>1.0062023010991399E+48</v>
      </c>
      <c r="F31" s="51">
        <v>45087.965138888889</v>
      </c>
      <c r="G31" s="48">
        <v>45087</v>
      </c>
      <c r="H31" s="47">
        <v>992678054001</v>
      </c>
      <c r="I31" s="50" t="s">
        <v>1476</v>
      </c>
      <c r="J31" s="50" t="s">
        <v>747</v>
      </c>
      <c r="K31" s="50" t="s">
        <v>1477</v>
      </c>
    </row>
    <row r="32" spans="1:11" x14ac:dyDescent="0.25">
      <c r="A32" s="46">
        <v>991450009001</v>
      </c>
      <c r="B32" s="47" t="s">
        <v>48</v>
      </c>
      <c r="C32" s="47" t="s">
        <v>13</v>
      </c>
      <c r="D32" s="47" t="s">
        <v>1478</v>
      </c>
      <c r="E32" s="47">
        <v>1.0062023010991399E+48</v>
      </c>
      <c r="F32" s="51">
        <v>45087.989074074074</v>
      </c>
      <c r="G32" s="48">
        <v>45087</v>
      </c>
      <c r="H32" s="47">
        <v>992678054001</v>
      </c>
      <c r="I32" s="50" t="s">
        <v>1479</v>
      </c>
      <c r="J32" s="50" t="s">
        <v>753</v>
      </c>
      <c r="K32" s="50" t="s">
        <v>1480</v>
      </c>
    </row>
    <row r="33" spans="1:11" x14ac:dyDescent="0.25">
      <c r="A33" s="46">
        <v>991450009001</v>
      </c>
      <c r="B33" s="47" t="s">
        <v>48</v>
      </c>
      <c r="C33" s="47" t="s">
        <v>13</v>
      </c>
      <c r="D33" s="47" t="s">
        <v>1481</v>
      </c>
      <c r="E33" s="47">
        <v>1.0062023010991399E+48</v>
      </c>
      <c r="F33" s="51">
        <v>45087.997407407405</v>
      </c>
      <c r="G33" s="48">
        <v>45087</v>
      </c>
      <c r="H33" s="47">
        <v>992678054001</v>
      </c>
      <c r="I33" s="50" t="s">
        <v>761</v>
      </c>
      <c r="J33" s="50" t="s">
        <v>747</v>
      </c>
      <c r="K33" s="50" t="s">
        <v>928</v>
      </c>
    </row>
    <row r="34" spans="1:11" x14ac:dyDescent="0.25">
      <c r="A34" s="46">
        <v>993198382001</v>
      </c>
      <c r="B34" s="47" t="s">
        <v>22</v>
      </c>
      <c r="C34" s="47" t="s">
        <v>13</v>
      </c>
      <c r="D34" s="47" t="s">
        <v>1482</v>
      </c>
      <c r="E34" s="47">
        <v>1.20620230109931E+48</v>
      </c>
      <c r="F34" s="51">
        <v>45089.236157407409</v>
      </c>
      <c r="G34" s="48">
        <v>45089</v>
      </c>
      <c r="H34" s="47">
        <v>992678054001</v>
      </c>
      <c r="I34" s="50" t="s">
        <v>1011</v>
      </c>
      <c r="J34" s="50" t="s">
        <v>1012</v>
      </c>
      <c r="K34" s="50">
        <v>8</v>
      </c>
    </row>
    <row r="35" spans="1:11" x14ac:dyDescent="0.25">
      <c r="A35" s="46">
        <v>992378395001</v>
      </c>
      <c r="B35" s="47" t="s">
        <v>39</v>
      </c>
      <c r="C35" s="47" t="s">
        <v>13</v>
      </c>
      <c r="D35" s="47" t="s">
        <v>1483</v>
      </c>
      <c r="E35" s="47">
        <v>1.20620230109923E+48</v>
      </c>
      <c r="F35" s="51">
        <v>45089.822418981479</v>
      </c>
      <c r="G35" s="48">
        <v>45089</v>
      </c>
      <c r="H35" s="47">
        <v>992678054001</v>
      </c>
      <c r="I35" s="50" t="s">
        <v>824</v>
      </c>
      <c r="J35" s="50" t="s">
        <v>825</v>
      </c>
      <c r="K35" s="50">
        <v>15</v>
      </c>
    </row>
    <row r="36" spans="1:11" x14ac:dyDescent="0.25">
      <c r="A36" s="46">
        <v>1791768892001</v>
      </c>
      <c r="B36" s="47" t="s">
        <v>61</v>
      </c>
      <c r="C36" s="47" t="s">
        <v>13</v>
      </c>
      <c r="D36" s="47" t="s">
        <v>1484</v>
      </c>
      <c r="E36" s="47">
        <v>1.30620230117917E+48</v>
      </c>
      <c r="F36" s="51">
        <v>45090.474942129629</v>
      </c>
      <c r="G36" s="48">
        <v>45090</v>
      </c>
      <c r="H36" s="47">
        <v>992678054001</v>
      </c>
      <c r="I36" s="50">
        <v>1060</v>
      </c>
      <c r="J36" s="50">
        <v>0</v>
      </c>
      <c r="K36" s="50">
        <v>1060</v>
      </c>
    </row>
    <row r="37" spans="1:11" x14ac:dyDescent="0.25">
      <c r="A37" s="46">
        <v>1791768892001</v>
      </c>
      <c r="B37" s="47" t="s">
        <v>61</v>
      </c>
      <c r="C37" s="47" t="s">
        <v>13</v>
      </c>
      <c r="D37" s="47" t="s">
        <v>1485</v>
      </c>
      <c r="E37" s="47">
        <v>1.30620230117917E+48</v>
      </c>
      <c r="F37" s="51">
        <v>45090.474305555559</v>
      </c>
      <c r="G37" s="48">
        <v>45090</v>
      </c>
      <c r="H37" s="47">
        <v>992678054001</v>
      </c>
      <c r="I37" s="50">
        <v>265</v>
      </c>
      <c r="J37" s="50" t="s">
        <v>785</v>
      </c>
      <c r="K37" s="50" t="s">
        <v>786</v>
      </c>
    </row>
    <row r="38" spans="1:11" x14ac:dyDescent="0.25">
      <c r="A38" s="46">
        <v>913523296001</v>
      </c>
      <c r="B38" s="47" t="s">
        <v>66</v>
      </c>
      <c r="C38" s="47" t="s">
        <v>13</v>
      </c>
      <c r="D38" s="47" t="s">
        <v>1486</v>
      </c>
      <c r="E38" s="47">
        <v>1.40620230109135E+48</v>
      </c>
      <c r="F38" s="51">
        <v>45091.553622685184</v>
      </c>
      <c r="G38" s="48">
        <v>45091</v>
      </c>
      <c r="H38" s="47">
        <v>992678054001</v>
      </c>
      <c r="I38" s="50" t="s">
        <v>1112</v>
      </c>
      <c r="J38" s="50" t="s">
        <v>1113</v>
      </c>
      <c r="K38" s="50" t="s">
        <v>1114</v>
      </c>
    </row>
    <row r="39" spans="1:11" x14ac:dyDescent="0.25">
      <c r="A39" s="46">
        <v>925823601001</v>
      </c>
      <c r="B39" s="47" t="s">
        <v>812</v>
      </c>
      <c r="C39" s="47" t="s">
        <v>13</v>
      </c>
      <c r="D39" s="47" t="s">
        <v>1195</v>
      </c>
      <c r="E39" s="47">
        <v>1.40620230109258E+48</v>
      </c>
      <c r="F39" s="51">
        <v>45091.557858796295</v>
      </c>
      <c r="G39" s="48">
        <v>45091</v>
      </c>
      <c r="H39" s="47">
        <v>992678054001</v>
      </c>
      <c r="I39" s="50">
        <v>900</v>
      </c>
      <c r="J39" s="50">
        <v>0</v>
      </c>
      <c r="K39" s="50">
        <v>900</v>
      </c>
    </row>
    <row r="40" spans="1:11" x14ac:dyDescent="0.25">
      <c r="A40" s="46">
        <v>992739401001</v>
      </c>
      <c r="B40" s="47" t="s">
        <v>74</v>
      </c>
      <c r="C40" s="47" t="s">
        <v>13</v>
      </c>
      <c r="D40" s="47" t="s">
        <v>1487</v>
      </c>
      <c r="E40" s="47">
        <v>1.4062023010992701E+48</v>
      </c>
      <c r="F40" s="51">
        <v>45091.348067129627</v>
      </c>
      <c r="G40" s="48">
        <v>45091</v>
      </c>
      <c r="H40" s="47">
        <v>992678054001</v>
      </c>
      <c r="I40" s="50" t="s">
        <v>810</v>
      </c>
      <c r="J40" s="50" t="s">
        <v>811</v>
      </c>
      <c r="K40" s="50">
        <v>12</v>
      </c>
    </row>
    <row r="41" spans="1:11" x14ac:dyDescent="0.25">
      <c r="A41" s="46">
        <v>992732458001</v>
      </c>
      <c r="B41" s="47" t="s">
        <v>17</v>
      </c>
      <c r="C41" s="47" t="s">
        <v>13</v>
      </c>
      <c r="D41" s="47" t="s">
        <v>1488</v>
      </c>
      <c r="E41" s="47">
        <v>1.4062023010992701E+48</v>
      </c>
      <c r="F41" s="51">
        <v>45091.897222222222</v>
      </c>
      <c r="G41" s="48">
        <v>45091</v>
      </c>
      <c r="H41" s="47">
        <v>992678054001</v>
      </c>
      <c r="I41" s="50" t="s">
        <v>1401</v>
      </c>
      <c r="J41" s="50" t="s">
        <v>1372</v>
      </c>
      <c r="K41" s="50" t="s">
        <v>1489</v>
      </c>
    </row>
    <row r="42" spans="1:11" x14ac:dyDescent="0.25">
      <c r="A42" s="46">
        <v>992732458001</v>
      </c>
      <c r="B42" s="47" t="s">
        <v>17</v>
      </c>
      <c r="C42" s="47" t="s">
        <v>13</v>
      </c>
      <c r="D42" s="47" t="s">
        <v>1490</v>
      </c>
      <c r="E42" s="47">
        <v>1.50620230109927E+48</v>
      </c>
      <c r="F42" s="51">
        <v>45092.867291666669</v>
      </c>
      <c r="G42" s="48">
        <v>45092</v>
      </c>
      <c r="H42" s="47">
        <v>992678054001</v>
      </c>
      <c r="I42" s="50" t="s">
        <v>1491</v>
      </c>
      <c r="J42" s="50" t="s">
        <v>978</v>
      </c>
      <c r="K42" s="50" t="s">
        <v>1492</v>
      </c>
    </row>
    <row r="43" spans="1:11" x14ac:dyDescent="0.25">
      <c r="A43" s="46">
        <v>1790041220001</v>
      </c>
      <c r="B43" s="47" t="s">
        <v>28</v>
      </c>
      <c r="C43" s="47" t="s">
        <v>13</v>
      </c>
      <c r="D43" s="47" t="s">
        <v>1493</v>
      </c>
      <c r="E43" s="47">
        <v>1.506202301179E+48</v>
      </c>
      <c r="F43" s="51">
        <v>45092.548356481479</v>
      </c>
      <c r="G43" s="48">
        <v>45092</v>
      </c>
      <c r="H43" s="47">
        <v>992678054001</v>
      </c>
      <c r="I43" s="50">
        <v>5</v>
      </c>
      <c r="J43" s="50" t="s">
        <v>978</v>
      </c>
      <c r="K43" s="50" t="s">
        <v>1432</v>
      </c>
    </row>
    <row r="44" spans="1:11" x14ac:dyDescent="0.25">
      <c r="A44" s="46">
        <v>992739401001</v>
      </c>
      <c r="B44" s="47" t="s">
        <v>74</v>
      </c>
      <c r="C44" s="47" t="s">
        <v>13</v>
      </c>
      <c r="D44" s="47" t="s">
        <v>1494</v>
      </c>
      <c r="E44" s="47">
        <v>1.50620230109927E+48</v>
      </c>
      <c r="F44" s="51">
        <v>45092.32234953704</v>
      </c>
      <c r="G44" s="48">
        <v>45092</v>
      </c>
      <c r="H44" s="47">
        <v>992678054001</v>
      </c>
      <c r="I44" s="50" t="s">
        <v>740</v>
      </c>
      <c r="J44" s="50" t="s">
        <v>741</v>
      </c>
      <c r="K44" s="50">
        <v>5</v>
      </c>
    </row>
    <row r="45" spans="1:11" x14ac:dyDescent="0.25">
      <c r="A45" s="46">
        <v>101518660001</v>
      </c>
      <c r="B45" s="47" t="s">
        <v>31</v>
      </c>
      <c r="C45" s="47" t="s">
        <v>13</v>
      </c>
      <c r="D45" s="47" t="s">
        <v>1495</v>
      </c>
      <c r="E45" s="47">
        <v>1.7062023010101499E+48</v>
      </c>
      <c r="F45" s="51">
        <v>45094.432511574072</v>
      </c>
      <c r="G45" s="48">
        <v>45094</v>
      </c>
      <c r="H45" s="47">
        <v>992678054001</v>
      </c>
      <c r="I45" s="50" t="s">
        <v>781</v>
      </c>
      <c r="J45" s="50" t="s">
        <v>782</v>
      </c>
      <c r="K45" s="50">
        <v>7</v>
      </c>
    </row>
    <row r="46" spans="1:11" x14ac:dyDescent="0.25">
      <c r="A46" s="46">
        <v>993198382001</v>
      </c>
      <c r="B46" s="47" t="s">
        <v>22</v>
      </c>
      <c r="C46" s="47" t="s">
        <v>13</v>
      </c>
      <c r="D46" s="47" t="s">
        <v>1496</v>
      </c>
      <c r="E46" s="47">
        <v>1.7062023010993101E+48</v>
      </c>
      <c r="F46" s="51">
        <v>45094.653298611112</v>
      </c>
      <c r="G46" s="48">
        <v>45094</v>
      </c>
      <c r="H46" s="47">
        <v>992678054001</v>
      </c>
      <c r="I46" s="50" t="s">
        <v>789</v>
      </c>
      <c r="J46" s="50" t="s">
        <v>790</v>
      </c>
      <c r="K46" s="50">
        <v>4</v>
      </c>
    </row>
    <row r="47" spans="1:11" x14ac:dyDescent="0.25">
      <c r="A47" s="46">
        <v>992739401001</v>
      </c>
      <c r="B47" s="47" t="s">
        <v>74</v>
      </c>
      <c r="C47" s="47" t="s">
        <v>13</v>
      </c>
      <c r="D47" s="47" t="s">
        <v>1497</v>
      </c>
      <c r="E47" s="47">
        <v>1.90620230109927E+48</v>
      </c>
      <c r="F47" s="51">
        <v>45096.349965277775</v>
      </c>
      <c r="G47" s="48">
        <v>45096</v>
      </c>
      <c r="H47" s="47">
        <v>992678054001</v>
      </c>
      <c r="I47" s="50" t="s">
        <v>740</v>
      </c>
      <c r="J47" s="50" t="s">
        <v>741</v>
      </c>
      <c r="K47" s="50">
        <v>5</v>
      </c>
    </row>
    <row r="48" spans="1:11" x14ac:dyDescent="0.25">
      <c r="A48" s="46">
        <v>1204486441001</v>
      </c>
      <c r="B48" s="47" t="s">
        <v>1145</v>
      </c>
      <c r="C48" s="47" t="s">
        <v>13</v>
      </c>
      <c r="D48" s="47" t="s">
        <v>1498</v>
      </c>
      <c r="E48" s="47">
        <v>2.0062023011204401E+48</v>
      </c>
      <c r="F48" s="51">
        <v>45097.577789351853</v>
      </c>
      <c r="G48" s="48">
        <v>45097</v>
      </c>
      <c r="H48" s="47">
        <v>992678054001</v>
      </c>
      <c r="I48" s="50" t="s">
        <v>1499</v>
      </c>
      <c r="J48" s="50" t="s">
        <v>914</v>
      </c>
      <c r="K48" s="50" t="s">
        <v>1500</v>
      </c>
    </row>
    <row r="49" spans="1:11" x14ac:dyDescent="0.25">
      <c r="A49" s="46">
        <v>993033723001</v>
      </c>
      <c r="B49" s="47" t="s">
        <v>42</v>
      </c>
      <c r="C49" s="47" t="s">
        <v>13</v>
      </c>
      <c r="D49" s="47" t="s">
        <v>1501</v>
      </c>
      <c r="E49" s="47">
        <v>2.0062023010993E+48</v>
      </c>
      <c r="F49" s="51">
        <v>45097.43478009259</v>
      </c>
      <c r="G49" s="48">
        <v>45097</v>
      </c>
      <c r="H49" s="47">
        <v>992678054001</v>
      </c>
      <c r="I49" s="50">
        <v>150</v>
      </c>
      <c r="J49" s="50">
        <v>18</v>
      </c>
      <c r="K49" s="50">
        <v>168</v>
      </c>
    </row>
    <row r="50" spans="1:11" x14ac:dyDescent="0.25">
      <c r="A50" s="46">
        <v>992717041001</v>
      </c>
      <c r="B50" s="47" t="s">
        <v>33</v>
      </c>
      <c r="C50" s="47" t="s">
        <v>13</v>
      </c>
      <c r="D50" s="47" t="s">
        <v>1502</v>
      </c>
      <c r="E50" s="47">
        <v>2.1062023010992699E+48</v>
      </c>
      <c r="F50" s="51">
        <v>45098.595231481479</v>
      </c>
      <c r="G50" s="48">
        <v>45098</v>
      </c>
      <c r="H50" s="47">
        <v>992678054001</v>
      </c>
      <c r="I50" s="50" t="s">
        <v>922</v>
      </c>
      <c r="J50" s="50" t="s">
        <v>923</v>
      </c>
      <c r="K50" s="50" t="s">
        <v>924</v>
      </c>
    </row>
    <row r="51" spans="1:11" x14ac:dyDescent="0.25">
      <c r="A51" s="46">
        <v>990976643001</v>
      </c>
      <c r="B51" s="47" t="s">
        <v>35</v>
      </c>
      <c r="C51" s="47" t="s">
        <v>13</v>
      </c>
      <c r="D51" s="47" t="s">
        <v>1503</v>
      </c>
      <c r="E51" s="47">
        <v>2.2062023010990898E+48</v>
      </c>
      <c r="F51" s="51">
        <v>45099.354675925926</v>
      </c>
      <c r="G51" s="48">
        <v>45099</v>
      </c>
      <c r="H51" s="47">
        <v>992678054001</v>
      </c>
      <c r="I51" s="50" t="s">
        <v>810</v>
      </c>
      <c r="J51" s="50" t="s">
        <v>811</v>
      </c>
      <c r="K51" s="50">
        <v>12</v>
      </c>
    </row>
    <row r="52" spans="1:11" x14ac:dyDescent="0.25">
      <c r="A52" s="46">
        <v>990976643001</v>
      </c>
      <c r="B52" s="47" t="s">
        <v>35</v>
      </c>
      <c r="C52" s="47" t="s">
        <v>13</v>
      </c>
      <c r="D52" s="47" t="s">
        <v>1504</v>
      </c>
      <c r="E52" s="47">
        <v>2.2062023010990898E+48</v>
      </c>
      <c r="F52" s="51">
        <v>45099.354675925926</v>
      </c>
      <c r="G52" s="48">
        <v>45099</v>
      </c>
      <c r="H52" s="47">
        <v>992678054001</v>
      </c>
      <c r="I52" s="50" t="s">
        <v>824</v>
      </c>
      <c r="J52" s="50" t="s">
        <v>825</v>
      </c>
      <c r="K52" s="50">
        <v>15</v>
      </c>
    </row>
    <row r="53" spans="1:11" x14ac:dyDescent="0.25">
      <c r="A53" s="46">
        <v>991256911001</v>
      </c>
      <c r="B53" s="47" t="s">
        <v>271</v>
      </c>
      <c r="C53" s="47" t="s">
        <v>13</v>
      </c>
      <c r="D53" s="47" t="s">
        <v>1505</v>
      </c>
      <c r="E53" s="47">
        <v>2.3062023010991201E+48</v>
      </c>
      <c r="F53" s="51">
        <v>45100.451342592591</v>
      </c>
      <c r="G53" s="48">
        <v>45100</v>
      </c>
      <c r="H53" s="47">
        <v>992678054001</v>
      </c>
      <c r="I53" s="50" t="s">
        <v>707</v>
      </c>
      <c r="J53" s="50" t="s">
        <v>708</v>
      </c>
      <c r="K53" s="50">
        <v>10</v>
      </c>
    </row>
    <row r="54" spans="1:11" x14ac:dyDescent="0.25">
      <c r="A54" s="46">
        <v>990976643001</v>
      </c>
      <c r="B54" s="47" t="s">
        <v>35</v>
      </c>
      <c r="C54" s="47" t="s">
        <v>13</v>
      </c>
      <c r="D54" s="47" t="s">
        <v>1506</v>
      </c>
      <c r="E54" s="47">
        <v>2.5062023010990901E+48</v>
      </c>
      <c r="F54" s="51">
        <v>45102.591354166667</v>
      </c>
      <c r="G54" s="48">
        <v>45102</v>
      </c>
      <c r="H54" s="47">
        <v>992678054001</v>
      </c>
      <c r="I54" s="50" t="s">
        <v>707</v>
      </c>
      <c r="J54" s="50" t="s">
        <v>708</v>
      </c>
      <c r="K54" s="50">
        <v>10</v>
      </c>
    </row>
    <row r="55" spans="1:11" x14ac:dyDescent="0.25">
      <c r="A55" s="46">
        <v>1791768892001</v>
      </c>
      <c r="B55" s="47" t="s">
        <v>61</v>
      </c>
      <c r="C55" s="47" t="s">
        <v>13</v>
      </c>
      <c r="D55" s="47" t="s">
        <v>1507</v>
      </c>
      <c r="E55" s="47">
        <v>2.60620230117917E+48</v>
      </c>
      <c r="F55" s="51">
        <v>45103.665821759256</v>
      </c>
      <c r="G55" s="48">
        <v>45103</v>
      </c>
      <c r="H55" s="47">
        <v>992678054001</v>
      </c>
      <c r="I55" s="50">
        <v>265</v>
      </c>
      <c r="J55" s="50" t="s">
        <v>785</v>
      </c>
      <c r="K55" s="50" t="s">
        <v>786</v>
      </c>
    </row>
    <row r="56" spans="1:11" x14ac:dyDescent="0.25">
      <c r="A56" s="46">
        <v>1791768892001</v>
      </c>
      <c r="B56" s="47" t="s">
        <v>61</v>
      </c>
      <c r="C56" s="47" t="s">
        <v>13</v>
      </c>
      <c r="D56" s="47" t="s">
        <v>1508</v>
      </c>
      <c r="E56" s="47">
        <v>2.60620230117917E+48</v>
      </c>
      <c r="F56" s="51">
        <v>45103.665254629632</v>
      </c>
      <c r="G56" s="48">
        <v>45103</v>
      </c>
      <c r="H56" s="47">
        <v>992678054001</v>
      </c>
      <c r="I56" s="50">
        <v>1060</v>
      </c>
      <c r="J56" s="50">
        <v>0</v>
      </c>
      <c r="K56" s="50">
        <v>1060</v>
      </c>
    </row>
    <row r="57" spans="1:11" x14ac:dyDescent="0.25">
      <c r="A57" s="46">
        <v>1315524486001</v>
      </c>
      <c r="B57" s="47" t="s">
        <v>86</v>
      </c>
      <c r="C57" s="47" t="s">
        <v>13</v>
      </c>
      <c r="D57" s="47" t="s">
        <v>1509</v>
      </c>
      <c r="E57" s="47">
        <v>2.6062023011315502E+48</v>
      </c>
      <c r="F57" s="51">
        <v>45103.691990740743</v>
      </c>
      <c r="G57" s="48">
        <v>45103</v>
      </c>
      <c r="H57" s="47">
        <v>992678054001</v>
      </c>
      <c r="I57" s="50">
        <v>646</v>
      </c>
      <c r="J57" s="50" t="s">
        <v>1392</v>
      </c>
      <c r="K57" s="50" t="s">
        <v>1393</v>
      </c>
    </row>
    <row r="58" spans="1:11" x14ac:dyDescent="0.25">
      <c r="A58" s="46">
        <v>990004196001</v>
      </c>
      <c r="B58" s="47" t="s">
        <v>815</v>
      </c>
      <c r="C58" s="47" t="s">
        <v>13</v>
      </c>
      <c r="D58" s="47" t="s">
        <v>1510</v>
      </c>
      <c r="E58" s="47">
        <v>2.606202301099E+48</v>
      </c>
      <c r="F58" s="51">
        <v>45103.780497685184</v>
      </c>
      <c r="G58" s="48">
        <v>45103</v>
      </c>
      <c r="H58" s="47">
        <v>992678054001</v>
      </c>
      <c r="I58" s="50" t="s">
        <v>1511</v>
      </c>
      <c r="J58" s="50" t="s">
        <v>1512</v>
      </c>
      <c r="K58" s="50" t="s">
        <v>1513</v>
      </c>
    </row>
    <row r="59" spans="1:11" x14ac:dyDescent="0.25">
      <c r="A59" s="46">
        <v>990005737001</v>
      </c>
      <c r="B59" s="47" t="s">
        <v>95</v>
      </c>
      <c r="C59" s="47" t="s">
        <v>13</v>
      </c>
      <c r="D59" s="47" t="s">
        <v>1514</v>
      </c>
      <c r="E59" s="47">
        <v>2.7062023010990001E+48</v>
      </c>
      <c r="F59" s="51">
        <v>45105.215902777774</v>
      </c>
      <c r="G59" s="48">
        <v>45104</v>
      </c>
      <c r="H59" s="47">
        <v>992678054001</v>
      </c>
      <c r="I59" s="50" t="s">
        <v>827</v>
      </c>
      <c r="J59" s="50" t="s">
        <v>828</v>
      </c>
      <c r="K59" s="50" t="s">
        <v>829</v>
      </c>
    </row>
    <row r="60" spans="1:11" x14ac:dyDescent="0.25">
      <c r="A60" s="46">
        <v>990005737001</v>
      </c>
      <c r="B60" s="47" t="s">
        <v>95</v>
      </c>
      <c r="C60" s="47" t="s">
        <v>13</v>
      </c>
      <c r="D60" s="47" t="s">
        <v>1515</v>
      </c>
      <c r="E60" s="47">
        <v>2.7062023010990001E+48</v>
      </c>
      <c r="F60" s="51">
        <v>45104.425636574073</v>
      </c>
      <c r="G60" s="48">
        <v>45104</v>
      </c>
      <c r="H60" s="47">
        <v>992678054001</v>
      </c>
      <c r="I60" s="50" t="s">
        <v>827</v>
      </c>
      <c r="J60" s="50" t="s">
        <v>828</v>
      </c>
      <c r="K60" s="50" t="s">
        <v>829</v>
      </c>
    </row>
    <row r="61" spans="1:11" x14ac:dyDescent="0.25">
      <c r="A61" s="46">
        <v>990005737001</v>
      </c>
      <c r="B61" s="47" t="s">
        <v>95</v>
      </c>
      <c r="C61" s="47" t="s">
        <v>13</v>
      </c>
      <c r="D61" s="47" t="s">
        <v>1516</v>
      </c>
      <c r="E61" s="47">
        <v>2.7062023010990001E+48</v>
      </c>
      <c r="F61" s="51">
        <v>45104.442256944443</v>
      </c>
      <c r="G61" s="48">
        <v>45104</v>
      </c>
      <c r="H61" s="47">
        <v>992678054001</v>
      </c>
      <c r="I61" s="50" t="s">
        <v>827</v>
      </c>
      <c r="J61" s="50" t="s">
        <v>828</v>
      </c>
      <c r="K61" s="50" t="s">
        <v>829</v>
      </c>
    </row>
    <row r="62" spans="1:11" x14ac:dyDescent="0.25">
      <c r="A62" s="46">
        <v>914150149001</v>
      </c>
      <c r="B62" s="47" t="s">
        <v>111</v>
      </c>
      <c r="C62" s="47" t="s">
        <v>13</v>
      </c>
      <c r="D62" s="47" t="s">
        <v>1517</v>
      </c>
      <c r="E62" s="47">
        <v>2.7062023010914099E+48</v>
      </c>
      <c r="F62" s="51">
        <v>45104.519768518519</v>
      </c>
      <c r="G62" s="48">
        <v>45104</v>
      </c>
      <c r="H62" s="47">
        <v>992678054001</v>
      </c>
      <c r="I62" s="50" t="s">
        <v>1518</v>
      </c>
      <c r="J62" s="50" t="s">
        <v>1519</v>
      </c>
      <c r="K62" s="50" t="s">
        <v>1520</v>
      </c>
    </row>
    <row r="63" spans="1:11" x14ac:dyDescent="0.25">
      <c r="A63" s="46">
        <v>990005737001</v>
      </c>
      <c r="B63" s="47" t="s">
        <v>95</v>
      </c>
      <c r="C63" s="47" t="s">
        <v>13</v>
      </c>
      <c r="D63" s="47" t="s">
        <v>1521</v>
      </c>
      <c r="E63" s="47">
        <v>2.7062023010990001E+48</v>
      </c>
      <c r="F63" s="51">
        <v>45104.632604166669</v>
      </c>
      <c r="G63" s="48">
        <v>45104</v>
      </c>
      <c r="H63" s="47">
        <v>992678054001</v>
      </c>
      <c r="I63" s="50" t="s">
        <v>827</v>
      </c>
      <c r="J63" s="50" t="s">
        <v>828</v>
      </c>
      <c r="K63" s="50" t="s">
        <v>829</v>
      </c>
    </row>
    <row r="64" spans="1:11" x14ac:dyDescent="0.25">
      <c r="A64" s="46">
        <v>990976643001</v>
      </c>
      <c r="B64" s="47" t="s">
        <v>35</v>
      </c>
      <c r="C64" s="47" t="s">
        <v>13</v>
      </c>
      <c r="D64" s="47" t="s">
        <v>1522</v>
      </c>
      <c r="E64" s="47">
        <v>2.9062023010990901E+48</v>
      </c>
      <c r="F64" s="51">
        <v>45106.313344907408</v>
      </c>
      <c r="G64" s="48">
        <v>45106</v>
      </c>
      <c r="H64" s="47">
        <v>992678054001</v>
      </c>
      <c r="I64" s="50" t="s">
        <v>740</v>
      </c>
      <c r="J64" s="50" t="s">
        <v>741</v>
      </c>
      <c r="K64" s="50">
        <v>5</v>
      </c>
    </row>
    <row r="65" spans="1:11" x14ac:dyDescent="0.25">
      <c r="A65" s="46">
        <v>992844779001</v>
      </c>
      <c r="B65" s="47" t="s">
        <v>1229</v>
      </c>
      <c r="C65" s="47" t="s">
        <v>13</v>
      </c>
      <c r="D65" s="47" t="s">
        <v>1523</v>
      </c>
      <c r="E65" s="47">
        <v>3.0062023010992797E+48</v>
      </c>
      <c r="F65" s="51">
        <v>45107.44</v>
      </c>
      <c r="G65" s="48">
        <v>45107</v>
      </c>
      <c r="H65" s="47">
        <v>992678054001</v>
      </c>
      <c r="I65" s="50">
        <v>150</v>
      </c>
      <c r="J65" s="50">
        <v>18</v>
      </c>
      <c r="K65" s="50">
        <v>168</v>
      </c>
    </row>
    <row r="67" spans="1:11" x14ac:dyDescent="0.25">
      <c r="K67">
        <f>SUM(K9:K66)</f>
        <v>3576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2:K73"/>
  <sheetViews>
    <sheetView topLeftCell="A60" workbookViewId="0">
      <selection activeCell="K6" sqref="K6:K73"/>
    </sheetView>
  </sheetViews>
  <sheetFormatPr baseColWidth="10" defaultRowHeight="15" x14ac:dyDescent="0.25"/>
  <cols>
    <col min="1" max="1" width="14" style="6" bestFit="1" customWidth="1"/>
    <col min="6" max="6" width="17.5703125" customWidth="1"/>
  </cols>
  <sheetData>
    <row r="2" spans="1:11" ht="36.75" x14ac:dyDescent="0.25">
      <c r="A2" s="63" t="s">
        <v>0</v>
      </c>
      <c r="B2" s="58" t="s">
        <v>1</v>
      </c>
      <c r="C2" s="58" t="s">
        <v>2</v>
      </c>
      <c r="D2" s="58" t="s">
        <v>3</v>
      </c>
      <c r="E2" s="58" t="s">
        <v>4</v>
      </c>
      <c r="F2" s="58" t="s">
        <v>5</v>
      </c>
      <c r="G2" s="58" t="s">
        <v>6</v>
      </c>
      <c r="H2" s="58" t="s">
        <v>7</v>
      </c>
      <c r="I2" s="58" t="s">
        <v>8</v>
      </c>
      <c r="J2" s="58" t="s">
        <v>9</v>
      </c>
      <c r="K2" s="58" t="s">
        <v>10</v>
      </c>
    </row>
    <row r="3" spans="1:11" x14ac:dyDescent="0.25">
      <c r="A3" s="64">
        <v>1791287541001</v>
      </c>
      <c r="B3" s="60" t="s">
        <v>12</v>
      </c>
      <c r="C3" s="60" t="s">
        <v>13</v>
      </c>
      <c r="D3" s="60" t="s">
        <v>1524</v>
      </c>
      <c r="E3" s="60">
        <v>1.0720230117912799E+47</v>
      </c>
      <c r="F3" s="61">
        <v>45108.351203703707</v>
      </c>
      <c r="G3" s="62">
        <v>45108</v>
      </c>
      <c r="H3" s="60">
        <v>992678054001</v>
      </c>
      <c r="I3" s="65">
        <v>140</v>
      </c>
      <c r="J3" s="65" t="s">
        <v>698</v>
      </c>
      <c r="K3" s="65" t="s">
        <v>699</v>
      </c>
    </row>
    <row r="4" spans="1:11" x14ac:dyDescent="0.25">
      <c r="A4" s="64">
        <v>1791251237001</v>
      </c>
      <c r="B4" s="60" t="s">
        <v>15</v>
      </c>
      <c r="C4" s="60" t="s">
        <v>13</v>
      </c>
      <c r="D4" s="60" t="s">
        <v>1525</v>
      </c>
      <c r="E4" s="60">
        <v>1.0720230117912501E+47</v>
      </c>
      <c r="F4" s="61">
        <v>45108.431215277778</v>
      </c>
      <c r="G4" s="62">
        <v>45108</v>
      </c>
      <c r="H4" s="60">
        <v>992678054001</v>
      </c>
      <c r="I4" s="65" t="s">
        <v>1526</v>
      </c>
      <c r="J4" s="65" t="s">
        <v>1527</v>
      </c>
      <c r="K4" s="65" t="s">
        <v>1528</v>
      </c>
    </row>
    <row r="5" spans="1:11" x14ac:dyDescent="0.25">
      <c r="A5" s="64">
        <v>1791251237001</v>
      </c>
      <c r="B5" s="60" t="s">
        <v>15</v>
      </c>
      <c r="C5" s="60" t="s">
        <v>13</v>
      </c>
      <c r="D5" s="60" t="s">
        <v>1529</v>
      </c>
      <c r="E5" s="60">
        <v>1.0720230117912501E+47</v>
      </c>
      <c r="F5" s="61">
        <v>45108.521851851852</v>
      </c>
      <c r="G5" s="62">
        <v>45108</v>
      </c>
      <c r="H5" s="60">
        <v>992678054001</v>
      </c>
      <c r="I5" s="65" t="s">
        <v>1530</v>
      </c>
      <c r="J5" s="65" t="s">
        <v>1531</v>
      </c>
      <c r="K5" s="65" t="s">
        <v>1532</v>
      </c>
    </row>
    <row r="6" spans="1:11" x14ac:dyDescent="0.25">
      <c r="A6" s="64">
        <v>992378395001</v>
      </c>
      <c r="B6" s="60" t="s">
        <v>39</v>
      </c>
      <c r="C6" s="60" t="s">
        <v>13</v>
      </c>
      <c r="D6" s="60" t="s">
        <v>1533</v>
      </c>
      <c r="E6" s="60">
        <v>1.07202301099237E+47</v>
      </c>
      <c r="F6" s="61">
        <v>45108.543587962966</v>
      </c>
      <c r="G6" s="62">
        <v>45108</v>
      </c>
      <c r="H6" s="60">
        <v>992678054001</v>
      </c>
      <c r="I6" s="65" t="s">
        <v>824</v>
      </c>
      <c r="J6" s="65" t="s">
        <v>825</v>
      </c>
      <c r="K6" s="65">
        <v>15</v>
      </c>
    </row>
    <row r="7" spans="1:11" x14ac:dyDescent="0.25">
      <c r="A7" s="64">
        <v>913989406001</v>
      </c>
      <c r="B7" s="60" t="s">
        <v>72</v>
      </c>
      <c r="C7" s="60" t="s">
        <v>13</v>
      </c>
      <c r="D7" s="60" t="s">
        <v>1534</v>
      </c>
      <c r="E7" s="60">
        <v>1.0720230109139801E+47</v>
      </c>
      <c r="F7" s="61">
        <v>45110.344560185185</v>
      </c>
      <c r="G7" s="62">
        <v>45108</v>
      </c>
      <c r="H7" s="60">
        <v>992678054001</v>
      </c>
      <c r="I7" s="65" t="s">
        <v>1535</v>
      </c>
      <c r="J7" s="65" t="s">
        <v>1536</v>
      </c>
      <c r="K7" s="65" t="s">
        <v>1537</v>
      </c>
    </row>
    <row r="8" spans="1:11" x14ac:dyDescent="0.25">
      <c r="A8" s="64">
        <v>913989406001</v>
      </c>
      <c r="B8" s="60" t="s">
        <v>72</v>
      </c>
      <c r="C8" s="60" t="s">
        <v>13</v>
      </c>
      <c r="D8" s="60" t="s">
        <v>1538</v>
      </c>
      <c r="E8" s="60">
        <v>1.0720230109139801E+47</v>
      </c>
      <c r="F8" s="61">
        <v>45110.344375000001</v>
      </c>
      <c r="G8" s="62">
        <v>45108</v>
      </c>
      <c r="H8" s="60">
        <v>992678054001</v>
      </c>
      <c r="I8" s="65" t="s">
        <v>1539</v>
      </c>
      <c r="J8" s="65" t="s">
        <v>1540</v>
      </c>
      <c r="K8" s="65" t="s">
        <v>1541</v>
      </c>
    </row>
    <row r="9" spans="1:11" x14ac:dyDescent="0.25">
      <c r="A9" s="64">
        <v>913989406001</v>
      </c>
      <c r="B9" s="60" t="s">
        <v>72</v>
      </c>
      <c r="C9" s="60" t="s">
        <v>13</v>
      </c>
      <c r="D9" s="60" t="s">
        <v>1542</v>
      </c>
      <c r="E9" s="60">
        <v>1.0720230109139801E+47</v>
      </c>
      <c r="F9" s="61">
        <v>45110.34447916667</v>
      </c>
      <c r="G9" s="62">
        <v>45108</v>
      </c>
      <c r="H9" s="60">
        <v>992678054001</v>
      </c>
      <c r="I9" s="65">
        <v>3</v>
      </c>
      <c r="J9" s="65" t="s">
        <v>1101</v>
      </c>
      <c r="K9" s="65" t="s">
        <v>1543</v>
      </c>
    </row>
    <row r="10" spans="1:11" x14ac:dyDescent="0.25">
      <c r="A10" s="64">
        <v>1790041220001</v>
      </c>
      <c r="B10" s="60" t="s">
        <v>28</v>
      </c>
      <c r="C10" s="60" t="s">
        <v>13</v>
      </c>
      <c r="D10" s="60" t="s">
        <v>1544</v>
      </c>
      <c r="E10" s="60">
        <v>3.0720230117900401E+47</v>
      </c>
      <c r="F10" s="61">
        <v>45110.601712962962</v>
      </c>
      <c r="G10" s="62">
        <v>45110</v>
      </c>
      <c r="H10" s="60">
        <v>992678054001</v>
      </c>
      <c r="I10" s="65" t="s">
        <v>1545</v>
      </c>
      <c r="J10" s="65" t="s">
        <v>1205</v>
      </c>
      <c r="K10" s="65" t="s">
        <v>1546</v>
      </c>
    </row>
    <row r="11" spans="1:11" x14ac:dyDescent="0.25">
      <c r="A11" s="64">
        <v>992378395001</v>
      </c>
      <c r="B11" s="60" t="s">
        <v>39</v>
      </c>
      <c r="C11" s="60" t="s">
        <v>13</v>
      </c>
      <c r="D11" s="60" t="s">
        <v>1547</v>
      </c>
      <c r="E11" s="60">
        <v>4.0720230109923699E+47</v>
      </c>
      <c r="F11" s="61">
        <v>45111.571944444448</v>
      </c>
      <c r="G11" s="62">
        <v>45111</v>
      </c>
      <c r="H11" s="60">
        <v>992678054001</v>
      </c>
      <c r="I11" s="65" t="s">
        <v>824</v>
      </c>
      <c r="J11" s="65" t="s">
        <v>825</v>
      </c>
      <c r="K11" s="65">
        <v>15</v>
      </c>
    </row>
    <row r="12" spans="1:11" x14ac:dyDescent="0.25">
      <c r="A12" s="64">
        <v>992378395001</v>
      </c>
      <c r="B12" s="60" t="s">
        <v>39</v>
      </c>
      <c r="C12" s="60" t="s">
        <v>13</v>
      </c>
      <c r="D12" s="60" t="s">
        <v>1548</v>
      </c>
      <c r="E12" s="60">
        <v>4.0720230109923699E+47</v>
      </c>
      <c r="F12" s="61">
        <v>45111.574282407404</v>
      </c>
      <c r="G12" s="62">
        <v>45111</v>
      </c>
      <c r="H12" s="60">
        <v>992678054001</v>
      </c>
      <c r="I12" s="65" t="s">
        <v>810</v>
      </c>
      <c r="J12" s="65" t="s">
        <v>811</v>
      </c>
      <c r="K12" s="65">
        <v>12</v>
      </c>
    </row>
    <row r="13" spans="1:11" x14ac:dyDescent="0.25">
      <c r="A13" s="64">
        <v>915288534001</v>
      </c>
      <c r="B13" s="60" t="s">
        <v>1549</v>
      </c>
      <c r="C13" s="60" t="s">
        <v>13</v>
      </c>
      <c r="D13" s="60" t="s">
        <v>1550</v>
      </c>
      <c r="E13" s="60">
        <v>4.0720230109152797E+47</v>
      </c>
      <c r="F13" s="61">
        <v>45111.648217592592</v>
      </c>
      <c r="G13" s="62">
        <v>45111</v>
      </c>
      <c r="H13" s="60">
        <v>992678054001</v>
      </c>
      <c r="I13" s="65" t="s">
        <v>1551</v>
      </c>
      <c r="J13" s="65" t="s">
        <v>1552</v>
      </c>
      <c r="K13" s="65" t="s">
        <v>1553</v>
      </c>
    </row>
    <row r="14" spans="1:11" x14ac:dyDescent="0.25">
      <c r="A14" s="64">
        <v>1801916600001</v>
      </c>
      <c r="B14" s="60" t="s">
        <v>338</v>
      </c>
      <c r="C14" s="60" t="s">
        <v>13</v>
      </c>
      <c r="D14" s="60" t="s">
        <v>1554</v>
      </c>
      <c r="E14" s="60">
        <v>4.0720230118019098E+47</v>
      </c>
      <c r="F14" s="61">
        <v>45111.633587962962</v>
      </c>
      <c r="G14" s="62">
        <v>45111</v>
      </c>
      <c r="H14" s="60">
        <v>992678054001</v>
      </c>
      <c r="I14" s="65" t="s">
        <v>1555</v>
      </c>
      <c r="J14" s="65" t="s">
        <v>1556</v>
      </c>
      <c r="K14" s="65" t="s">
        <v>1557</v>
      </c>
    </row>
    <row r="15" spans="1:11" x14ac:dyDescent="0.25">
      <c r="A15" s="64">
        <v>1791310063001</v>
      </c>
      <c r="B15" s="60" t="s">
        <v>24</v>
      </c>
      <c r="C15" s="60" t="s">
        <v>13</v>
      </c>
      <c r="D15" s="60" t="s">
        <v>1558</v>
      </c>
      <c r="E15" s="60">
        <v>5.0720230117913103E+47</v>
      </c>
      <c r="F15" s="61">
        <v>45113.18608796296</v>
      </c>
      <c r="G15" s="62">
        <v>45112</v>
      </c>
      <c r="H15" s="60">
        <v>992678054001</v>
      </c>
      <c r="I15" s="65" t="s">
        <v>718</v>
      </c>
      <c r="J15" s="65" t="s">
        <v>719</v>
      </c>
      <c r="K15" s="65" t="s">
        <v>720</v>
      </c>
    </row>
    <row r="16" spans="1:11" x14ac:dyDescent="0.25">
      <c r="A16" s="64">
        <v>992844779001</v>
      </c>
      <c r="B16" s="60" t="s">
        <v>1229</v>
      </c>
      <c r="C16" s="60" t="s">
        <v>13</v>
      </c>
      <c r="D16" s="60" t="s">
        <v>1559</v>
      </c>
      <c r="E16" s="60">
        <v>6.0720230109928397E+47</v>
      </c>
      <c r="F16" s="61">
        <v>45113.523379629631</v>
      </c>
      <c r="G16" s="62">
        <v>45113</v>
      </c>
      <c r="H16" s="60">
        <v>992678054001</v>
      </c>
      <c r="I16" s="65">
        <v>1000</v>
      </c>
      <c r="J16" s="65">
        <v>120</v>
      </c>
      <c r="K16" s="65">
        <v>1120</v>
      </c>
    </row>
    <row r="17" spans="1:11" x14ac:dyDescent="0.25">
      <c r="A17" s="64">
        <v>990004196001</v>
      </c>
      <c r="B17" s="60" t="s">
        <v>815</v>
      </c>
      <c r="C17" s="60" t="s">
        <v>13</v>
      </c>
      <c r="D17" s="60" t="s">
        <v>1560</v>
      </c>
      <c r="E17" s="60">
        <v>6.0720230109900002E+47</v>
      </c>
      <c r="F17" s="61">
        <v>45113.604305555556</v>
      </c>
      <c r="G17" s="62">
        <v>45113</v>
      </c>
      <c r="H17" s="60">
        <v>992678054001</v>
      </c>
      <c r="I17" s="65" t="s">
        <v>876</v>
      </c>
      <c r="J17" s="65" t="s">
        <v>1561</v>
      </c>
      <c r="K17" s="65" t="s">
        <v>1562</v>
      </c>
    </row>
    <row r="18" spans="1:11" x14ac:dyDescent="0.25">
      <c r="A18" s="64">
        <v>990004196001</v>
      </c>
      <c r="B18" s="60" t="s">
        <v>815</v>
      </c>
      <c r="C18" s="60" t="s">
        <v>13</v>
      </c>
      <c r="D18" s="60" t="s">
        <v>1563</v>
      </c>
      <c r="E18" s="60">
        <v>7.0720230109900003E+47</v>
      </c>
      <c r="F18" s="61">
        <v>45114.595914351848</v>
      </c>
      <c r="G18" s="62">
        <v>45114</v>
      </c>
      <c r="H18" s="60">
        <v>992678054001</v>
      </c>
      <c r="I18" s="65" t="s">
        <v>1564</v>
      </c>
      <c r="J18" s="65" t="s">
        <v>1565</v>
      </c>
      <c r="K18" s="65" t="s">
        <v>1566</v>
      </c>
    </row>
    <row r="19" spans="1:11" x14ac:dyDescent="0.25">
      <c r="A19" s="64">
        <v>968599020001</v>
      </c>
      <c r="B19" s="60" t="s">
        <v>45</v>
      </c>
      <c r="C19" s="60" t="s">
        <v>13</v>
      </c>
      <c r="D19" s="60" t="s">
        <v>1567</v>
      </c>
      <c r="E19" s="60">
        <v>7.0720230109685901E+47</v>
      </c>
      <c r="F19" s="61">
        <v>45118.731689814813</v>
      </c>
      <c r="G19" s="62">
        <v>45114</v>
      </c>
      <c r="H19" s="60">
        <v>992678054001</v>
      </c>
      <c r="I19" s="65" t="s">
        <v>1568</v>
      </c>
      <c r="J19" s="65">
        <v>0</v>
      </c>
      <c r="K19" s="65" t="s">
        <v>1568</v>
      </c>
    </row>
    <row r="20" spans="1:11" x14ac:dyDescent="0.25">
      <c r="A20" s="64">
        <v>968599020001</v>
      </c>
      <c r="B20" s="60" t="s">
        <v>45</v>
      </c>
      <c r="C20" s="60" t="s">
        <v>13</v>
      </c>
      <c r="D20" s="60" t="s">
        <v>1569</v>
      </c>
      <c r="E20" s="60">
        <v>7.0720230109685901E+47</v>
      </c>
      <c r="F20" s="61">
        <v>45118.732187499998</v>
      </c>
      <c r="G20" s="62">
        <v>45114</v>
      </c>
      <c r="H20" s="60">
        <v>992678054001</v>
      </c>
      <c r="I20" s="65" t="s">
        <v>1570</v>
      </c>
      <c r="J20" s="65">
        <v>0</v>
      </c>
      <c r="K20" s="65" t="s">
        <v>1570</v>
      </c>
    </row>
    <row r="21" spans="1:11" x14ac:dyDescent="0.25">
      <c r="A21" s="64">
        <v>968599020001</v>
      </c>
      <c r="B21" s="60" t="s">
        <v>45</v>
      </c>
      <c r="C21" s="60" t="s">
        <v>13</v>
      </c>
      <c r="D21" s="60" t="s">
        <v>1571</v>
      </c>
      <c r="E21" s="60">
        <v>7.0720230109685901E+47</v>
      </c>
      <c r="F21" s="61">
        <v>45118.732222222221</v>
      </c>
      <c r="G21" s="62">
        <v>45114</v>
      </c>
      <c r="H21" s="60">
        <v>992678054001</v>
      </c>
      <c r="I21" s="65" t="s">
        <v>1572</v>
      </c>
      <c r="J21" s="65">
        <v>0</v>
      </c>
      <c r="K21" s="65" t="s">
        <v>1572</v>
      </c>
    </row>
    <row r="22" spans="1:11" x14ac:dyDescent="0.25">
      <c r="A22" s="64">
        <v>968599020001</v>
      </c>
      <c r="B22" s="60" t="s">
        <v>45</v>
      </c>
      <c r="C22" s="60" t="s">
        <v>13</v>
      </c>
      <c r="D22" s="60" t="s">
        <v>1573</v>
      </c>
      <c r="E22" s="60">
        <v>7.0720230109685901E+47</v>
      </c>
      <c r="F22" s="61">
        <v>45118.73170138889</v>
      </c>
      <c r="G22" s="62">
        <v>45114</v>
      </c>
      <c r="H22" s="60">
        <v>992678054001</v>
      </c>
      <c r="I22" s="65" t="s">
        <v>1574</v>
      </c>
      <c r="J22" s="65">
        <v>0</v>
      </c>
      <c r="K22" s="65" t="s">
        <v>1574</v>
      </c>
    </row>
    <row r="23" spans="1:11" x14ac:dyDescent="0.25">
      <c r="A23" s="64">
        <v>968599020001</v>
      </c>
      <c r="B23" s="60" t="s">
        <v>45</v>
      </c>
      <c r="C23" s="60" t="s">
        <v>13</v>
      </c>
      <c r="D23" s="60" t="s">
        <v>1575</v>
      </c>
      <c r="E23" s="60">
        <v>7.0720230109685901E+47</v>
      </c>
      <c r="F23" s="61">
        <v>45118.731689814813</v>
      </c>
      <c r="G23" s="62">
        <v>45114</v>
      </c>
      <c r="H23" s="60">
        <v>992678054001</v>
      </c>
      <c r="I23" s="65" t="s">
        <v>1576</v>
      </c>
      <c r="J23" s="65">
        <v>0</v>
      </c>
      <c r="K23" s="65" t="s">
        <v>1576</v>
      </c>
    </row>
    <row r="24" spans="1:11" x14ac:dyDescent="0.25">
      <c r="A24" s="64">
        <v>968599020001</v>
      </c>
      <c r="B24" s="60" t="s">
        <v>45</v>
      </c>
      <c r="C24" s="60" t="s">
        <v>13</v>
      </c>
      <c r="D24" s="60" t="s">
        <v>1577</v>
      </c>
      <c r="E24" s="60">
        <v>7.0720230109685901E+47</v>
      </c>
      <c r="F24" s="61">
        <v>45118.731192129628</v>
      </c>
      <c r="G24" s="62">
        <v>45114</v>
      </c>
      <c r="H24" s="60">
        <v>992678054001</v>
      </c>
      <c r="I24" s="65" t="s">
        <v>1578</v>
      </c>
      <c r="J24" s="65">
        <v>0</v>
      </c>
      <c r="K24" s="65" t="s">
        <v>1578</v>
      </c>
    </row>
    <row r="25" spans="1:11" x14ac:dyDescent="0.25">
      <c r="A25" s="64">
        <v>1791256115001</v>
      </c>
      <c r="B25" s="60" t="s">
        <v>37</v>
      </c>
      <c r="C25" s="60" t="s">
        <v>13</v>
      </c>
      <c r="D25" s="60" t="s">
        <v>1579</v>
      </c>
      <c r="E25" s="60">
        <v>8.0720230117912496E+47</v>
      </c>
      <c r="F25" s="61">
        <v>45115.301122685189</v>
      </c>
      <c r="G25" s="62">
        <v>45115</v>
      </c>
      <c r="H25" s="60">
        <v>992678054001</v>
      </c>
      <c r="I25" s="65">
        <v>50</v>
      </c>
      <c r="J25" s="65">
        <v>6</v>
      </c>
      <c r="K25" s="65">
        <v>56</v>
      </c>
    </row>
    <row r="26" spans="1:11" x14ac:dyDescent="0.25">
      <c r="A26" s="64">
        <v>992732458001</v>
      </c>
      <c r="B26" s="60" t="s">
        <v>17</v>
      </c>
      <c r="C26" s="60" t="s">
        <v>13</v>
      </c>
      <c r="D26" s="60" t="s">
        <v>1580</v>
      </c>
      <c r="E26" s="60">
        <v>9.0720230109927304E+47</v>
      </c>
      <c r="F26" s="61">
        <v>45116.516134259262</v>
      </c>
      <c r="G26" s="62">
        <v>45116</v>
      </c>
      <c r="H26" s="60">
        <v>992678054001</v>
      </c>
      <c r="I26" s="65" t="s">
        <v>1581</v>
      </c>
      <c r="J26" s="65" t="s">
        <v>790</v>
      </c>
      <c r="K26" s="65" t="s">
        <v>1582</v>
      </c>
    </row>
    <row r="27" spans="1:11" x14ac:dyDescent="0.25">
      <c r="A27" s="64">
        <v>992739401001</v>
      </c>
      <c r="B27" s="60" t="s">
        <v>74</v>
      </c>
      <c r="C27" s="60" t="s">
        <v>13</v>
      </c>
      <c r="D27" s="60" t="s">
        <v>1583</v>
      </c>
      <c r="E27" s="60">
        <v>1.00720230109927E+48</v>
      </c>
      <c r="F27" s="61">
        <v>45117.601400462961</v>
      </c>
      <c r="G27" s="62">
        <v>45117</v>
      </c>
      <c r="H27" s="60">
        <v>992678054001</v>
      </c>
      <c r="I27" s="65" t="s">
        <v>707</v>
      </c>
      <c r="J27" s="65" t="s">
        <v>708</v>
      </c>
      <c r="K27" s="65">
        <v>10</v>
      </c>
    </row>
    <row r="28" spans="1:11" x14ac:dyDescent="0.25">
      <c r="A28" s="64">
        <v>991450009001</v>
      </c>
      <c r="B28" s="60" t="s">
        <v>48</v>
      </c>
      <c r="C28" s="60" t="s">
        <v>13</v>
      </c>
      <c r="D28" s="60" t="s">
        <v>1584</v>
      </c>
      <c r="E28" s="60">
        <v>1.10720230109914E+48</v>
      </c>
      <c r="F28" s="61">
        <v>45119.139652777776</v>
      </c>
      <c r="G28" s="62">
        <v>45118</v>
      </c>
      <c r="H28" s="60">
        <v>992678054001</v>
      </c>
      <c r="I28" s="65" t="s">
        <v>746</v>
      </c>
      <c r="J28" s="65" t="s">
        <v>747</v>
      </c>
      <c r="K28" s="65" t="s">
        <v>748</v>
      </c>
    </row>
    <row r="29" spans="1:11" x14ac:dyDescent="0.25">
      <c r="A29" s="64">
        <v>991450009001</v>
      </c>
      <c r="B29" s="60" t="s">
        <v>48</v>
      </c>
      <c r="C29" s="60" t="s">
        <v>13</v>
      </c>
      <c r="D29" s="60" t="s">
        <v>1585</v>
      </c>
      <c r="E29" s="60">
        <v>1.10720230109914E+48</v>
      </c>
      <c r="F29" s="61">
        <v>45119.139699074076</v>
      </c>
      <c r="G29" s="62">
        <v>45118</v>
      </c>
      <c r="H29" s="60">
        <v>992678054001</v>
      </c>
      <c r="I29" s="65" t="s">
        <v>1586</v>
      </c>
      <c r="J29" s="65" t="s">
        <v>747</v>
      </c>
      <c r="K29" s="65" t="s">
        <v>1587</v>
      </c>
    </row>
    <row r="30" spans="1:11" x14ac:dyDescent="0.25">
      <c r="A30" s="64">
        <v>1791768892001</v>
      </c>
      <c r="B30" s="60" t="s">
        <v>61</v>
      </c>
      <c r="C30" s="60" t="s">
        <v>13</v>
      </c>
      <c r="D30" s="60" t="s">
        <v>1588</v>
      </c>
      <c r="E30" s="60">
        <v>1.10720230117917E+48</v>
      </c>
      <c r="F30" s="61">
        <v>45118.480266203704</v>
      </c>
      <c r="G30" s="62">
        <v>45118</v>
      </c>
      <c r="H30" s="60">
        <v>992678054001</v>
      </c>
      <c r="I30" s="65">
        <v>265</v>
      </c>
      <c r="J30" s="65" t="s">
        <v>785</v>
      </c>
      <c r="K30" s="65" t="s">
        <v>786</v>
      </c>
    </row>
    <row r="31" spans="1:11" x14ac:dyDescent="0.25">
      <c r="A31" s="64">
        <v>1791768892001</v>
      </c>
      <c r="B31" s="60" t="s">
        <v>61</v>
      </c>
      <c r="C31" s="60" t="s">
        <v>13</v>
      </c>
      <c r="D31" s="60" t="s">
        <v>1589</v>
      </c>
      <c r="E31" s="60">
        <v>1.10720230117917E+48</v>
      </c>
      <c r="F31" s="61">
        <v>45118.480868055558</v>
      </c>
      <c r="G31" s="62">
        <v>45118</v>
      </c>
      <c r="H31" s="60">
        <v>992678054001</v>
      </c>
      <c r="I31" s="65">
        <v>1060</v>
      </c>
      <c r="J31" s="65">
        <v>0</v>
      </c>
      <c r="K31" s="65">
        <v>1060</v>
      </c>
    </row>
    <row r="32" spans="1:11" x14ac:dyDescent="0.25">
      <c r="A32" s="64">
        <v>991450009001</v>
      </c>
      <c r="B32" s="60" t="s">
        <v>48</v>
      </c>
      <c r="C32" s="60" t="s">
        <v>13</v>
      </c>
      <c r="D32" s="60" t="s">
        <v>1590</v>
      </c>
      <c r="E32" s="60">
        <v>1.10720230109914E+48</v>
      </c>
      <c r="F32" s="61">
        <v>45119.164456018516</v>
      </c>
      <c r="G32" s="62">
        <v>45118</v>
      </c>
      <c r="H32" s="60">
        <v>992678054001</v>
      </c>
      <c r="I32" s="65" t="s">
        <v>1591</v>
      </c>
      <c r="J32" s="65" t="s">
        <v>753</v>
      </c>
      <c r="K32" s="65" t="s">
        <v>1592</v>
      </c>
    </row>
    <row r="33" spans="1:11" x14ac:dyDescent="0.25">
      <c r="A33" s="64">
        <v>991450009001</v>
      </c>
      <c r="B33" s="60" t="s">
        <v>48</v>
      </c>
      <c r="C33" s="60" t="s">
        <v>13</v>
      </c>
      <c r="D33" s="60" t="s">
        <v>1593</v>
      </c>
      <c r="E33" s="60">
        <v>1.10720230109914E+48</v>
      </c>
      <c r="F33" s="61">
        <v>45119.158750000002</v>
      </c>
      <c r="G33" s="62">
        <v>45118</v>
      </c>
      <c r="H33" s="60">
        <v>992678054001</v>
      </c>
      <c r="I33" s="65" t="s">
        <v>1594</v>
      </c>
      <c r="J33" s="65" t="s">
        <v>747</v>
      </c>
      <c r="K33" s="65" t="s">
        <v>1595</v>
      </c>
    </row>
    <row r="34" spans="1:11" x14ac:dyDescent="0.25">
      <c r="A34" s="64">
        <v>991450009001</v>
      </c>
      <c r="B34" s="60" t="s">
        <v>48</v>
      </c>
      <c r="C34" s="60" t="s">
        <v>13</v>
      </c>
      <c r="D34" s="60" t="s">
        <v>1596</v>
      </c>
      <c r="E34" s="60">
        <v>1.10720230109914E+48</v>
      </c>
      <c r="F34" s="61">
        <v>45119.172824074078</v>
      </c>
      <c r="G34" s="62">
        <v>45118</v>
      </c>
      <c r="H34" s="60">
        <v>992678054001</v>
      </c>
      <c r="I34" s="65" t="s">
        <v>761</v>
      </c>
      <c r="J34" s="65" t="s">
        <v>747</v>
      </c>
      <c r="K34" s="65" t="s">
        <v>928</v>
      </c>
    </row>
    <row r="35" spans="1:11" x14ac:dyDescent="0.25">
      <c r="A35" s="64">
        <v>991450009001</v>
      </c>
      <c r="B35" s="60" t="s">
        <v>48</v>
      </c>
      <c r="C35" s="60" t="s">
        <v>13</v>
      </c>
      <c r="D35" s="60" t="s">
        <v>1597</v>
      </c>
      <c r="E35" s="60">
        <v>1.10720230109914E+48</v>
      </c>
      <c r="F35" s="61">
        <v>45119.171875</v>
      </c>
      <c r="G35" s="62">
        <v>45118</v>
      </c>
      <c r="H35" s="60">
        <v>992678054001</v>
      </c>
      <c r="I35" s="65" t="s">
        <v>936</v>
      </c>
      <c r="J35" s="65" t="s">
        <v>747</v>
      </c>
      <c r="K35" s="65" t="s">
        <v>757</v>
      </c>
    </row>
    <row r="36" spans="1:11" x14ac:dyDescent="0.25">
      <c r="A36" s="64">
        <v>992378395001</v>
      </c>
      <c r="B36" s="60" t="s">
        <v>39</v>
      </c>
      <c r="C36" s="60" t="s">
        <v>13</v>
      </c>
      <c r="D36" s="60" t="s">
        <v>1598</v>
      </c>
      <c r="E36" s="60">
        <v>1.10720230109923E+48</v>
      </c>
      <c r="F36" s="61">
        <v>45118.722800925927</v>
      </c>
      <c r="G36" s="62">
        <v>45118</v>
      </c>
      <c r="H36" s="60">
        <v>992678054001</v>
      </c>
      <c r="I36" s="65" t="s">
        <v>824</v>
      </c>
      <c r="J36" s="65" t="s">
        <v>825</v>
      </c>
      <c r="K36" s="65">
        <v>15</v>
      </c>
    </row>
    <row r="37" spans="1:11" x14ac:dyDescent="0.25">
      <c r="A37" s="64">
        <v>913523296001</v>
      </c>
      <c r="B37" s="60" t="s">
        <v>66</v>
      </c>
      <c r="C37" s="60" t="s">
        <v>13</v>
      </c>
      <c r="D37" s="60" t="s">
        <v>1599</v>
      </c>
      <c r="E37" s="60">
        <v>1.20720230109135E+48</v>
      </c>
      <c r="F37" s="61">
        <v>45119.725729166668</v>
      </c>
      <c r="G37" s="62">
        <v>45119</v>
      </c>
      <c r="H37" s="60">
        <v>992678054001</v>
      </c>
      <c r="I37" s="65" t="s">
        <v>1112</v>
      </c>
      <c r="J37" s="65" t="s">
        <v>1113</v>
      </c>
      <c r="K37" s="65" t="s">
        <v>1114</v>
      </c>
    </row>
    <row r="38" spans="1:11" x14ac:dyDescent="0.25">
      <c r="A38" s="64">
        <v>101518660001</v>
      </c>
      <c r="B38" s="60" t="s">
        <v>31</v>
      </c>
      <c r="C38" s="60" t="s">
        <v>13</v>
      </c>
      <c r="D38" s="60" t="s">
        <v>1600</v>
      </c>
      <c r="E38" s="60">
        <v>1.20720230101015E+48</v>
      </c>
      <c r="F38" s="61">
        <v>45119.393148148149</v>
      </c>
      <c r="G38" s="62">
        <v>45119</v>
      </c>
      <c r="H38" s="60">
        <v>992678054001</v>
      </c>
      <c r="I38" s="65" t="s">
        <v>1373</v>
      </c>
      <c r="J38" s="65" t="s">
        <v>1601</v>
      </c>
      <c r="K38" s="65" t="s">
        <v>1602</v>
      </c>
    </row>
    <row r="39" spans="1:11" x14ac:dyDescent="0.25">
      <c r="A39" s="64">
        <v>992732458001</v>
      </c>
      <c r="B39" s="60" t="s">
        <v>17</v>
      </c>
      <c r="C39" s="60" t="s">
        <v>13</v>
      </c>
      <c r="D39" s="60" t="s">
        <v>1603</v>
      </c>
      <c r="E39" s="60">
        <v>1.20720230109927E+48</v>
      </c>
      <c r="F39" s="61">
        <v>45119.846342592595</v>
      </c>
      <c r="G39" s="62">
        <v>45119</v>
      </c>
      <c r="H39" s="60">
        <v>992678054001</v>
      </c>
      <c r="I39" s="65" t="s">
        <v>556</v>
      </c>
      <c r="J39" s="65" t="s">
        <v>715</v>
      </c>
      <c r="K39" s="65" t="s">
        <v>1009</v>
      </c>
    </row>
    <row r="40" spans="1:11" x14ac:dyDescent="0.25">
      <c r="A40" s="64">
        <v>992186070001</v>
      </c>
      <c r="B40" s="60" t="s">
        <v>201</v>
      </c>
      <c r="C40" s="60" t="s">
        <v>13</v>
      </c>
      <c r="D40" s="60" t="s">
        <v>1604</v>
      </c>
      <c r="E40" s="60">
        <v>1.20720230109921E+48</v>
      </c>
      <c r="F40" s="61">
        <v>45119.958194444444</v>
      </c>
      <c r="G40" s="62">
        <v>45119</v>
      </c>
      <c r="H40" s="60">
        <v>992678054001</v>
      </c>
      <c r="I40" s="65" t="s">
        <v>758</v>
      </c>
      <c r="J40" s="65" t="s">
        <v>1605</v>
      </c>
      <c r="K40" s="65" t="s">
        <v>1606</v>
      </c>
    </row>
    <row r="41" spans="1:11" x14ac:dyDescent="0.25">
      <c r="A41" s="64">
        <v>992378395001</v>
      </c>
      <c r="B41" s="60" t="s">
        <v>39</v>
      </c>
      <c r="C41" s="60" t="s">
        <v>13</v>
      </c>
      <c r="D41" s="60" t="s">
        <v>1607</v>
      </c>
      <c r="E41" s="60">
        <v>1.3072023010992301E+48</v>
      </c>
      <c r="F41" s="61">
        <v>45120.588182870371</v>
      </c>
      <c r="G41" s="62">
        <v>45120</v>
      </c>
      <c r="H41" s="60">
        <v>992678054001</v>
      </c>
      <c r="I41" s="65" t="s">
        <v>824</v>
      </c>
      <c r="J41" s="65" t="s">
        <v>825</v>
      </c>
      <c r="K41" s="65">
        <v>15</v>
      </c>
    </row>
    <row r="42" spans="1:11" x14ac:dyDescent="0.25">
      <c r="A42" s="64">
        <v>993033723001</v>
      </c>
      <c r="B42" s="60" t="s">
        <v>42</v>
      </c>
      <c r="C42" s="60" t="s">
        <v>13</v>
      </c>
      <c r="D42" s="60" t="s">
        <v>1608</v>
      </c>
      <c r="E42" s="60">
        <v>1.3072023010993E+48</v>
      </c>
      <c r="F42" s="61">
        <v>45120.627916666665</v>
      </c>
      <c r="G42" s="62">
        <v>45120</v>
      </c>
      <c r="H42" s="60">
        <v>992678054001</v>
      </c>
      <c r="I42" s="65">
        <v>150</v>
      </c>
      <c r="J42" s="65">
        <v>18</v>
      </c>
      <c r="K42" s="65">
        <v>168</v>
      </c>
    </row>
    <row r="43" spans="1:11" x14ac:dyDescent="0.25">
      <c r="A43" s="64">
        <v>925823601001</v>
      </c>
      <c r="B43" s="60" t="s">
        <v>812</v>
      </c>
      <c r="C43" s="60" t="s">
        <v>13</v>
      </c>
      <c r="D43" s="60" t="s">
        <v>1365</v>
      </c>
      <c r="E43" s="60">
        <v>1.30720230109258E+48</v>
      </c>
      <c r="F43" s="61">
        <v>45120.82613425926</v>
      </c>
      <c r="G43" s="62">
        <v>45120</v>
      </c>
      <c r="H43" s="60">
        <v>992678054001</v>
      </c>
      <c r="I43" s="65">
        <v>450</v>
      </c>
      <c r="J43" s="65">
        <v>0</v>
      </c>
      <c r="K43" s="65">
        <v>450</v>
      </c>
    </row>
    <row r="44" spans="1:11" x14ac:dyDescent="0.25">
      <c r="A44" s="64">
        <v>992717041001</v>
      </c>
      <c r="B44" s="60" t="s">
        <v>33</v>
      </c>
      <c r="C44" s="60" t="s">
        <v>13</v>
      </c>
      <c r="D44" s="60" t="s">
        <v>1609</v>
      </c>
      <c r="E44" s="60">
        <v>1.4072023010992701E+48</v>
      </c>
      <c r="F44" s="61">
        <v>45121.35597222222</v>
      </c>
      <c r="G44" s="62">
        <v>45121</v>
      </c>
      <c r="H44" s="60">
        <v>992678054001</v>
      </c>
      <c r="I44" s="65" t="s">
        <v>922</v>
      </c>
      <c r="J44" s="65" t="s">
        <v>923</v>
      </c>
      <c r="K44" s="65" t="s">
        <v>924</v>
      </c>
    </row>
    <row r="45" spans="1:11" x14ac:dyDescent="0.25">
      <c r="A45" s="64">
        <v>992732458001</v>
      </c>
      <c r="B45" s="60" t="s">
        <v>17</v>
      </c>
      <c r="C45" s="60" t="s">
        <v>13</v>
      </c>
      <c r="D45" s="60" t="s">
        <v>1610</v>
      </c>
      <c r="E45" s="60">
        <v>1.4072023010992701E+48</v>
      </c>
      <c r="F45" s="61">
        <v>45121.694965277777</v>
      </c>
      <c r="G45" s="62">
        <v>45121</v>
      </c>
      <c r="H45" s="60">
        <v>992678054001</v>
      </c>
      <c r="I45" s="65" t="s">
        <v>848</v>
      </c>
      <c r="J45" s="65" t="s">
        <v>894</v>
      </c>
      <c r="K45" s="65" t="s">
        <v>1611</v>
      </c>
    </row>
    <row r="46" spans="1:11" x14ac:dyDescent="0.25">
      <c r="A46" s="64">
        <v>993198382001</v>
      </c>
      <c r="B46" s="60" t="s">
        <v>22</v>
      </c>
      <c r="C46" s="60" t="s">
        <v>13</v>
      </c>
      <c r="D46" s="60" t="s">
        <v>1612</v>
      </c>
      <c r="E46" s="60">
        <v>1.5072023010993101E+48</v>
      </c>
      <c r="F46" s="61">
        <v>45122.491041666668</v>
      </c>
      <c r="G46" s="62">
        <v>45122</v>
      </c>
      <c r="H46" s="60">
        <v>992678054001</v>
      </c>
      <c r="I46" s="65" t="s">
        <v>1613</v>
      </c>
      <c r="J46" s="65" t="s">
        <v>1431</v>
      </c>
      <c r="K46" s="65" t="s">
        <v>1614</v>
      </c>
    </row>
    <row r="47" spans="1:11" x14ac:dyDescent="0.25">
      <c r="A47" s="64">
        <v>992732458001</v>
      </c>
      <c r="B47" s="60" t="s">
        <v>17</v>
      </c>
      <c r="C47" s="60" t="s">
        <v>13</v>
      </c>
      <c r="D47" s="60" t="s">
        <v>1615</v>
      </c>
      <c r="E47" s="60">
        <v>1.5072023010992701E+48</v>
      </c>
      <c r="F47" s="61">
        <v>45122.702291666668</v>
      </c>
      <c r="G47" s="62">
        <v>45122</v>
      </c>
      <c r="H47" s="60">
        <v>992678054001</v>
      </c>
      <c r="I47" s="65" t="s">
        <v>1616</v>
      </c>
      <c r="J47" s="65" t="s">
        <v>1601</v>
      </c>
      <c r="K47" s="65" t="s">
        <v>1617</v>
      </c>
    </row>
    <row r="48" spans="1:11" x14ac:dyDescent="0.25">
      <c r="A48" s="64">
        <v>992732458001</v>
      </c>
      <c r="B48" s="60" t="s">
        <v>17</v>
      </c>
      <c r="C48" s="60" t="s">
        <v>13</v>
      </c>
      <c r="D48" s="60" t="s">
        <v>1618</v>
      </c>
      <c r="E48" s="60">
        <v>1.6072023010992699E+48</v>
      </c>
      <c r="F48" s="61">
        <v>45123.622812499998</v>
      </c>
      <c r="G48" s="62">
        <v>45123</v>
      </c>
      <c r="H48" s="60">
        <v>992678054001</v>
      </c>
      <c r="I48" s="65" t="s">
        <v>986</v>
      </c>
      <c r="J48" s="65" t="s">
        <v>803</v>
      </c>
      <c r="K48" s="65" t="s">
        <v>987</v>
      </c>
    </row>
    <row r="49" spans="1:11" x14ac:dyDescent="0.25">
      <c r="A49" s="64">
        <v>992732458001</v>
      </c>
      <c r="B49" s="60" t="s">
        <v>17</v>
      </c>
      <c r="C49" s="60" t="s">
        <v>13</v>
      </c>
      <c r="D49" s="60" t="s">
        <v>1619</v>
      </c>
      <c r="E49" s="60">
        <v>1.70720230109927E+48</v>
      </c>
      <c r="F49" s="61">
        <v>45124.752638888887</v>
      </c>
      <c r="G49" s="62">
        <v>45124</v>
      </c>
      <c r="H49" s="60">
        <v>992678054001</v>
      </c>
      <c r="I49" s="65" t="s">
        <v>1620</v>
      </c>
      <c r="J49" s="65" t="s">
        <v>732</v>
      </c>
      <c r="K49" s="65" t="s">
        <v>1621</v>
      </c>
    </row>
    <row r="50" spans="1:11" x14ac:dyDescent="0.25">
      <c r="A50" s="64">
        <v>1790041220001</v>
      </c>
      <c r="B50" s="60" t="s">
        <v>28</v>
      </c>
      <c r="C50" s="60" t="s">
        <v>13</v>
      </c>
      <c r="D50" s="60" t="s">
        <v>1622</v>
      </c>
      <c r="E50" s="60">
        <v>1.707202301179E+48</v>
      </c>
      <c r="F50" s="61">
        <v>45124.599259259259</v>
      </c>
      <c r="G50" s="62">
        <v>45124</v>
      </c>
      <c r="H50" s="60">
        <v>992678054001</v>
      </c>
      <c r="I50" s="65" t="s">
        <v>1623</v>
      </c>
      <c r="J50" s="65" t="s">
        <v>1624</v>
      </c>
      <c r="K50" s="65" t="s">
        <v>1625</v>
      </c>
    </row>
    <row r="51" spans="1:11" x14ac:dyDescent="0.25">
      <c r="A51" s="64">
        <v>913199352001</v>
      </c>
      <c r="B51" s="60" t="s">
        <v>137</v>
      </c>
      <c r="C51" s="60" t="s">
        <v>13</v>
      </c>
      <c r="D51" s="60" t="s">
        <v>1626</v>
      </c>
      <c r="E51" s="60">
        <v>1.7072023010913099E+48</v>
      </c>
      <c r="F51" s="61">
        <v>45124.538101851853</v>
      </c>
      <c r="G51" s="62">
        <v>45124</v>
      </c>
      <c r="H51" s="60">
        <v>992678054001</v>
      </c>
      <c r="I51" s="65" t="s">
        <v>1627</v>
      </c>
      <c r="J51" s="65" t="s">
        <v>1628</v>
      </c>
      <c r="K51" s="65" t="s">
        <v>1629</v>
      </c>
    </row>
    <row r="52" spans="1:11" x14ac:dyDescent="0.25">
      <c r="A52" s="64">
        <v>992732458001</v>
      </c>
      <c r="B52" s="60" t="s">
        <v>17</v>
      </c>
      <c r="C52" s="60" t="s">
        <v>13</v>
      </c>
      <c r="D52" s="60" t="s">
        <v>1630</v>
      </c>
      <c r="E52" s="60">
        <v>1.8072023010992701E+48</v>
      </c>
      <c r="F52" s="61">
        <v>45125.701481481483</v>
      </c>
      <c r="G52" s="62">
        <v>45125</v>
      </c>
      <c r="H52" s="60">
        <v>992678054001</v>
      </c>
      <c r="I52" s="65" t="s">
        <v>1631</v>
      </c>
      <c r="J52" s="65" t="s">
        <v>1086</v>
      </c>
      <c r="K52" s="65" t="s">
        <v>1632</v>
      </c>
    </row>
    <row r="53" spans="1:11" x14ac:dyDescent="0.25">
      <c r="A53" s="64">
        <v>992560754001</v>
      </c>
      <c r="B53" s="60" t="s">
        <v>229</v>
      </c>
      <c r="C53" s="60" t="s">
        <v>13</v>
      </c>
      <c r="D53" s="60" t="s">
        <v>1633</v>
      </c>
      <c r="E53" s="60">
        <v>1.90720230109925E+48</v>
      </c>
      <c r="F53" s="61">
        <v>45126.506469907406</v>
      </c>
      <c r="G53" s="62">
        <v>45126</v>
      </c>
      <c r="H53" s="60">
        <v>992678054001</v>
      </c>
      <c r="I53" s="65" t="s">
        <v>1634</v>
      </c>
      <c r="J53" s="65" t="s">
        <v>1635</v>
      </c>
      <c r="K53" s="65" t="s">
        <v>1636</v>
      </c>
    </row>
    <row r="54" spans="1:11" x14ac:dyDescent="0.25">
      <c r="A54" s="64">
        <v>992624337001</v>
      </c>
      <c r="B54" s="60" t="s">
        <v>242</v>
      </c>
      <c r="C54" s="60" t="s">
        <v>13</v>
      </c>
      <c r="D54" s="60" t="s">
        <v>1637</v>
      </c>
      <c r="E54" s="60">
        <v>1.9072023010992601E+48</v>
      </c>
      <c r="F54" s="61">
        <v>45126.357881944445</v>
      </c>
      <c r="G54" s="62">
        <v>45126</v>
      </c>
      <c r="H54" s="60">
        <v>992678054001</v>
      </c>
      <c r="I54" s="65" t="s">
        <v>707</v>
      </c>
      <c r="J54" s="65" t="s">
        <v>708</v>
      </c>
      <c r="K54" s="65">
        <v>10</v>
      </c>
    </row>
    <row r="55" spans="1:11" x14ac:dyDescent="0.25">
      <c r="A55" s="64">
        <v>992624337001</v>
      </c>
      <c r="B55" s="60" t="s">
        <v>242</v>
      </c>
      <c r="C55" s="60" t="s">
        <v>13</v>
      </c>
      <c r="D55" s="60" t="s">
        <v>1638</v>
      </c>
      <c r="E55" s="60">
        <v>1.9072023010992601E+48</v>
      </c>
      <c r="F55" s="61">
        <v>45126.357870370368</v>
      </c>
      <c r="G55" s="62">
        <v>45126</v>
      </c>
      <c r="H55" s="60">
        <v>992678054001</v>
      </c>
      <c r="I55" s="65" t="s">
        <v>824</v>
      </c>
      <c r="J55" s="65" t="s">
        <v>825</v>
      </c>
      <c r="K55" s="65">
        <v>15</v>
      </c>
    </row>
    <row r="56" spans="1:11" x14ac:dyDescent="0.25">
      <c r="A56" s="64">
        <v>990017514001</v>
      </c>
      <c r="B56" s="60" t="s">
        <v>70</v>
      </c>
      <c r="C56" s="60" t="s">
        <v>13</v>
      </c>
      <c r="D56" s="60" t="s">
        <v>1639</v>
      </c>
      <c r="E56" s="60">
        <v>2.0072023010989999E+48</v>
      </c>
      <c r="F56" s="61">
        <v>45127.735729166663</v>
      </c>
      <c r="G56" s="62">
        <v>45127</v>
      </c>
      <c r="H56" s="60">
        <v>992678054001</v>
      </c>
      <c r="I56" s="65" t="s">
        <v>1640</v>
      </c>
      <c r="J56" s="65" t="s">
        <v>719</v>
      </c>
      <c r="K56" s="65" t="s">
        <v>1641</v>
      </c>
    </row>
    <row r="57" spans="1:11" x14ac:dyDescent="0.25">
      <c r="A57" s="64">
        <v>1791768892001</v>
      </c>
      <c r="B57" s="60" t="s">
        <v>61</v>
      </c>
      <c r="C57" s="60" t="s">
        <v>13</v>
      </c>
      <c r="D57" s="60" t="s">
        <v>1642</v>
      </c>
      <c r="E57" s="60">
        <v>2.10720230117917E+48</v>
      </c>
      <c r="F57" s="61">
        <v>45128.397048611114</v>
      </c>
      <c r="G57" s="62">
        <v>45128</v>
      </c>
      <c r="H57" s="60">
        <v>992678054001</v>
      </c>
      <c r="I57" s="65">
        <v>1060</v>
      </c>
      <c r="J57" s="65">
        <v>0</v>
      </c>
      <c r="K57" s="65">
        <v>1060</v>
      </c>
    </row>
    <row r="58" spans="1:11" x14ac:dyDescent="0.25">
      <c r="A58" s="64">
        <v>1791768892001</v>
      </c>
      <c r="B58" s="60" t="s">
        <v>61</v>
      </c>
      <c r="C58" s="60" t="s">
        <v>13</v>
      </c>
      <c r="D58" s="60" t="s">
        <v>1643</v>
      </c>
      <c r="E58" s="60">
        <v>2.10720230117917E+48</v>
      </c>
      <c r="F58" s="61">
        <v>45128.397766203707</v>
      </c>
      <c r="G58" s="62">
        <v>45128</v>
      </c>
      <c r="H58" s="60">
        <v>992678054001</v>
      </c>
      <c r="I58" s="65">
        <v>265</v>
      </c>
      <c r="J58" s="65" t="s">
        <v>785</v>
      </c>
      <c r="K58" s="65" t="s">
        <v>786</v>
      </c>
    </row>
    <row r="59" spans="1:11" x14ac:dyDescent="0.25">
      <c r="A59" s="64">
        <v>992732458001</v>
      </c>
      <c r="B59" s="60" t="s">
        <v>17</v>
      </c>
      <c r="C59" s="60" t="s">
        <v>13</v>
      </c>
      <c r="D59" s="60" t="s">
        <v>1644</v>
      </c>
      <c r="E59" s="60">
        <v>2.2072023010992701E+48</v>
      </c>
      <c r="F59" s="61">
        <v>45129.644699074073</v>
      </c>
      <c r="G59" s="62">
        <v>45129</v>
      </c>
      <c r="H59" s="60">
        <v>992678054001</v>
      </c>
      <c r="I59" s="65" t="s">
        <v>1645</v>
      </c>
      <c r="J59" s="65" t="s">
        <v>827</v>
      </c>
      <c r="K59" s="65" t="s">
        <v>1646</v>
      </c>
    </row>
    <row r="60" spans="1:11" x14ac:dyDescent="0.25">
      <c r="A60" s="64">
        <v>992732458001</v>
      </c>
      <c r="B60" s="60" t="s">
        <v>17</v>
      </c>
      <c r="C60" s="60" t="s">
        <v>13</v>
      </c>
      <c r="D60" s="60" t="s">
        <v>1647</v>
      </c>
      <c r="E60" s="60">
        <v>2.3072023010992699E+48</v>
      </c>
      <c r="F60" s="61">
        <v>45130.63689814815</v>
      </c>
      <c r="G60" s="62">
        <v>45130</v>
      </c>
      <c r="H60" s="60">
        <v>992678054001</v>
      </c>
      <c r="I60" s="65" t="s">
        <v>1648</v>
      </c>
      <c r="J60" s="65" t="s">
        <v>1143</v>
      </c>
      <c r="K60" s="65" t="s">
        <v>1649</v>
      </c>
    </row>
    <row r="61" spans="1:11" x14ac:dyDescent="0.25">
      <c r="A61" s="64">
        <v>992732458001</v>
      </c>
      <c r="B61" s="60" t="s">
        <v>17</v>
      </c>
      <c r="C61" s="60" t="s">
        <v>13</v>
      </c>
      <c r="D61" s="60" t="s">
        <v>1650</v>
      </c>
      <c r="E61" s="60">
        <v>2.4072023010992699E+48</v>
      </c>
      <c r="F61" s="61">
        <v>45131.46193287037</v>
      </c>
      <c r="G61" s="62">
        <v>45131</v>
      </c>
      <c r="H61" s="60">
        <v>992678054001</v>
      </c>
      <c r="I61" s="65" t="s">
        <v>1468</v>
      </c>
      <c r="J61" s="65" t="s">
        <v>827</v>
      </c>
      <c r="K61" s="65" t="s">
        <v>1469</v>
      </c>
    </row>
    <row r="62" spans="1:11" x14ac:dyDescent="0.25">
      <c r="A62" s="64">
        <v>925398695001</v>
      </c>
      <c r="B62" s="60" t="s">
        <v>140</v>
      </c>
      <c r="C62" s="60" t="s">
        <v>13</v>
      </c>
      <c r="D62" s="60" t="s">
        <v>1651</v>
      </c>
      <c r="E62" s="60">
        <v>2.5072023010925301E+48</v>
      </c>
      <c r="F62" s="61">
        <v>45133.532233796293</v>
      </c>
      <c r="G62" s="62">
        <v>45132</v>
      </c>
      <c r="H62" s="60">
        <v>992678054001</v>
      </c>
      <c r="I62" s="65" t="s">
        <v>1652</v>
      </c>
      <c r="J62" s="65" t="s">
        <v>1653</v>
      </c>
      <c r="K62" s="65" t="s">
        <v>1654</v>
      </c>
    </row>
    <row r="63" spans="1:11" x14ac:dyDescent="0.25">
      <c r="A63" s="64">
        <v>992378395001</v>
      </c>
      <c r="B63" s="60" t="s">
        <v>39</v>
      </c>
      <c r="C63" s="60" t="s">
        <v>13</v>
      </c>
      <c r="D63" s="60" t="s">
        <v>1655</v>
      </c>
      <c r="E63" s="60">
        <v>2.5072023010992301E+48</v>
      </c>
      <c r="F63" s="61">
        <v>45132.820856481485</v>
      </c>
      <c r="G63" s="62">
        <v>45132</v>
      </c>
      <c r="H63" s="60">
        <v>992678054001</v>
      </c>
      <c r="I63" s="65" t="s">
        <v>824</v>
      </c>
      <c r="J63" s="65" t="s">
        <v>825</v>
      </c>
      <c r="K63" s="65">
        <v>15</v>
      </c>
    </row>
    <row r="64" spans="1:11" x14ac:dyDescent="0.25">
      <c r="A64" s="64">
        <v>993323543001</v>
      </c>
      <c r="B64" s="60" t="s">
        <v>1127</v>
      </c>
      <c r="C64" s="60" t="s">
        <v>13</v>
      </c>
      <c r="D64" s="60" t="s">
        <v>1656</v>
      </c>
      <c r="E64" s="60">
        <v>2.5072023010993301E+48</v>
      </c>
      <c r="F64" s="61">
        <v>45134.47446759259</v>
      </c>
      <c r="G64" s="62">
        <v>45132</v>
      </c>
      <c r="H64" s="60">
        <v>992678054001</v>
      </c>
      <c r="I64" s="65" t="s">
        <v>1657</v>
      </c>
      <c r="J64" s="65">
        <v>0</v>
      </c>
      <c r="K64" s="65" t="s">
        <v>1657</v>
      </c>
    </row>
    <row r="65" spans="1:11" x14ac:dyDescent="0.25">
      <c r="A65" s="64">
        <v>1315524486001</v>
      </c>
      <c r="B65" s="60" t="s">
        <v>86</v>
      </c>
      <c r="C65" s="60" t="s">
        <v>13</v>
      </c>
      <c r="D65" s="60" t="s">
        <v>1658</v>
      </c>
      <c r="E65" s="60">
        <v>2.60720230113155E+48</v>
      </c>
      <c r="F65" s="61">
        <v>45133.674571759257</v>
      </c>
      <c r="G65" s="62">
        <v>45133</v>
      </c>
      <c r="H65" s="60">
        <v>992678054001</v>
      </c>
      <c r="I65" s="65">
        <v>646</v>
      </c>
      <c r="J65" s="65" t="s">
        <v>1392</v>
      </c>
      <c r="K65" s="65" t="s">
        <v>1393</v>
      </c>
    </row>
    <row r="66" spans="1:11" x14ac:dyDescent="0.25">
      <c r="A66" s="64">
        <v>1790041220001</v>
      </c>
      <c r="B66" s="60" t="s">
        <v>28</v>
      </c>
      <c r="C66" s="60" t="s">
        <v>13</v>
      </c>
      <c r="D66" s="60" t="s">
        <v>1659</v>
      </c>
      <c r="E66" s="60">
        <v>2.7072023011789999E+48</v>
      </c>
      <c r="F66" s="61">
        <v>45134.594409722224</v>
      </c>
      <c r="G66" s="62">
        <v>45134</v>
      </c>
      <c r="H66" s="60">
        <v>992678054001</v>
      </c>
      <c r="I66" s="65" t="s">
        <v>1660</v>
      </c>
      <c r="J66" s="65" t="s">
        <v>803</v>
      </c>
      <c r="K66" s="65" t="s">
        <v>722</v>
      </c>
    </row>
    <row r="67" spans="1:11" x14ac:dyDescent="0.25">
      <c r="A67" s="64">
        <v>993323543001</v>
      </c>
      <c r="B67" s="60" t="s">
        <v>1127</v>
      </c>
      <c r="C67" s="60" t="s">
        <v>13</v>
      </c>
      <c r="D67" s="60" t="s">
        <v>1661</v>
      </c>
      <c r="E67" s="60">
        <v>2.7072023010993299E+48</v>
      </c>
      <c r="F67" s="61">
        <v>45138.471168981479</v>
      </c>
      <c r="G67" s="62">
        <v>45134</v>
      </c>
      <c r="H67" s="60">
        <v>992678054001</v>
      </c>
      <c r="I67" s="65" t="s">
        <v>1657</v>
      </c>
      <c r="J67" s="65">
        <v>0</v>
      </c>
      <c r="K67" s="65" t="s">
        <v>1657</v>
      </c>
    </row>
    <row r="68" spans="1:11" x14ac:dyDescent="0.25">
      <c r="A68" s="64">
        <v>101518660001</v>
      </c>
      <c r="B68" s="60" t="s">
        <v>31</v>
      </c>
      <c r="C68" s="60" t="s">
        <v>13</v>
      </c>
      <c r="D68" s="60" t="s">
        <v>1662</v>
      </c>
      <c r="E68" s="60">
        <v>2.9072023010101501E+48</v>
      </c>
      <c r="F68" s="61">
        <v>45136.435034722221</v>
      </c>
      <c r="G68" s="62">
        <v>45136</v>
      </c>
      <c r="H68" s="60">
        <v>992678054001</v>
      </c>
      <c r="I68" s="65" t="s">
        <v>986</v>
      </c>
      <c r="J68" s="65" t="s">
        <v>803</v>
      </c>
      <c r="K68" s="65" t="s">
        <v>987</v>
      </c>
    </row>
    <row r="69" spans="1:11" x14ac:dyDescent="0.25">
      <c r="A69" s="64">
        <v>993366686001</v>
      </c>
      <c r="B69" s="60" t="s">
        <v>184</v>
      </c>
      <c r="C69" s="60" t="s">
        <v>13</v>
      </c>
      <c r="D69" s="60" t="s">
        <v>1663</v>
      </c>
      <c r="E69" s="60">
        <v>2.9072023010993301E+48</v>
      </c>
      <c r="F69" s="61">
        <v>45136.461180555554</v>
      </c>
      <c r="G69" s="62">
        <v>45136</v>
      </c>
      <c r="H69" s="60">
        <v>992678054001</v>
      </c>
      <c r="I69" s="65" t="s">
        <v>1664</v>
      </c>
      <c r="J69" s="65" t="s">
        <v>1665</v>
      </c>
      <c r="K69" s="65" t="s">
        <v>1666</v>
      </c>
    </row>
    <row r="70" spans="1:11" x14ac:dyDescent="0.25">
      <c r="A70" s="64">
        <v>992378395001</v>
      </c>
      <c r="B70" s="60" t="s">
        <v>39</v>
      </c>
      <c r="C70" s="60" t="s">
        <v>13</v>
      </c>
      <c r="D70" s="60" t="s">
        <v>1667</v>
      </c>
      <c r="E70" s="60">
        <v>3.10720230109923E+48</v>
      </c>
      <c r="F70" s="61">
        <v>45138.587951388887</v>
      </c>
      <c r="G70" s="62">
        <v>45138</v>
      </c>
      <c r="H70" s="60">
        <v>992678054001</v>
      </c>
      <c r="I70" s="65" t="s">
        <v>707</v>
      </c>
      <c r="J70" s="65" t="s">
        <v>708</v>
      </c>
      <c r="K70" s="65">
        <v>10</v>
      </c>
    </row>
    <row r="71" spans="1:11" x14ac:dyDescent="0.25">
      <c r="A71" s="64">
        <v>992378395001</v>
      </c>
      <c r="B71" s="60" t="s">
        <v>39</v>
      </c>
      <c r="C71" s="60" t="s">
        <v>13</v>
      </c>
      <c r="D71" s="60" t="s">
        <v>1668</v>
      </c>
      <c r="E71" s="60">
        <v>3.10720230109923E+48</v>
      </c>
      <c r="F71" s="61">
        <v>45138.590717592589</v>
      </c>
      <c r="G71" s="62">
        <v>45138</v>
      </c>
      <c r="H71" s="60">
        <v>992678054001</v>
      </c>
      <c r="I71" s="65" t="s">
        <v>824</v>
      </c>
      <c r="J71" s="65" t="s">
        <v>825</v>
      </c>
      <c r="K71" s="65">
        <v>15</v>
      </c>
    </row>
    <row r="73" spans="1:11" x14ac:dyDescent="0.25">
      <c r="K73">
        <f>SUM(K6:K72)</f>
        <v>4061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L69"/>
  <sheetViews>
    <sheetView workbookViewId="0">
      <selection activeCell="B6" sqref="B6"/>
    </sheetView>
  </sheetViews>
  <sheetFormatPr baseColWidth="10" defaultRowHeight="15" x14ac:dyDescent="0.25"/>
  <cols>
    <col min="1" max="1" width="19.7109375" style="3" customWidth="1"/>
    <col min="2" max="2" width="74" customWidth="1"/>
    <col min="4" max="4" width="18.5703125" customWidth="1"/>
    <col min="6" max="6" width="17.85546875" customWidth="1"/>
    <col min="8" max="8" width="20.140625" style="6" customWidth="1"/>
    <col min="11" max="11" width="19.42578125" customWidth="1"/>
  </cols>
  <sheetData>
    <row r="1" spans="1:12" ht="45" customHeight="1" x14ac:dyDescent="0.25">
      <c r="A1" s="136" t="s">
        <v>104</v>
      </c>
      <c r="B1" s="136"/>
      <c r="C1" s="136"/>
      <c r="D1" s="136"/>
    </row>
    <row r="3" spans="1:12" x14ac:dyDescent="0.25">
      <c r="A3" s="3" t="s">
        <v>0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s="6" t="s">
        <v>7</v>
      </c>
      <c r="I3" t="s">
        <v>8</v>
      </c>
      <c r="J3" t="s">
        <v>9</v>
      </c>
      <c r="K3" t="s">
        <v>10</v>
      </c>
      <c r="L3" t="s">
        <v>11</v>
      </c>
    </row>
    <row r="4" spans="1:12" x14ac:dyDescent="0.25">
      <c r="A4" s="3">
        <v>1791287541001</v>
      </c>
      <c r="B4" t="s">
        <v>12</v>
      </c>
      <c r="C4" t="s">
        <v>13</v>
      </c>
      <c r="D4" t="s">
        <v>14</v>
      </c>
      <c r="E4">
        <v>1.0820230117912801E+47</v>
      </c>
      <c r="F4" s="1">
        <v>45139.281388888892</v>
      </c>
      <c r="G4" s="2">
        <v>45139</v>
      </c>
      <c r="H4" s="6">
        <v>992678054001</v>
      </c>
      <c r="I4" s="4">
        <v>140</v>
      </c>
      <c r="J4" s="4">
        <v>16.8</v>
      </c>
      <c r="K4" s="4">
        <v>156.80000000000001</v>
      </c>
    </row>
    <row r="5" spans="1:12" x14ac:dyDescent="0.25">
      <c r="A5" s="3">
        <v>1791251237001</v>
      </c>
      <c r="B5" t="s">
        <v>15</v>
      </c>
      <c r="C5" t="s">
        <v>13</v>
      </c>
      <c r="D5" t="s">
        <v>16</v>
      </c>
      <c r="E5">
        <v>1.08202301179125E+47</v>
      </c>
      <c r="F5" s="1">
        <v>45139.362164351849</v>
      </c>
      <c r="G5" s="2">
        <v>45139</v>
      </c>
      <c r="H5" s="6">
        <v>992678054001</v>
      </c>
      <c r="I5" s="4">
        <v>58.21</v>
      </c>
      <c r="J5" s="4">
        <v>6.99</v>
      </c>
      <c r="K5" s="4">
        <v>65.2</v>
      </c>
    </row>
    <row r="6" spans="1:12" x14ac:dyDescent="0.25">
      <c r="A6" s="3">
        <v>992732458001</v>
      </c>
      <c r="B6" t="s">
        <v>17</v>
      </c>
      <c r="C6" t="s">
        <v>13</v>
      </c>
      <c r="D6" t="s">
        <v>18</v>
      </c>
      <c r="E6">
        <v>1.08202301099273E+47</v>
      </c>
      <c r="F6" s="1">
        <v>45139.406597222223</v>
      </c>
      <c r="G6" s="2">
        <v>45139</v>
      </c>
      <c r="H6" s="6">
        <v>992678054001</v>
      </c>
      <c r="I6" s="4">
        <v>6.25</v>
      </c>
      <c r="J6" s="4">
        <v>0.75</v>
      </c>
      <c r="K6" s="4">
        <v>7</v>
      </c>
    </row>
    <row r="7" spans="1:12" x14ac:dyDescent="0.25">
      <c r="A7" s="3">
        <v>1791251237001</v>
      </c>
      <c r="B7" t="s">
        <v>15</v>
      </c>
      <c r="C7" t="s">
        <v>13</v>
      </c>
      <c r="D7" t="s">
        <v>19</v>
      </c>
      <c r="E7">
        <v>1.08202301179125E+47</v>
      </c>
      <c r="F7" s="1">
        <v>45140.507094907407</v>
      </c>
      <c r="G7" s="2">
        <v>45139</v>
      </c>
      <c r="H7" s="6">
        <v>992678054001</v>
      </c>
      <c r="I7" s="4">
        <v>94.64</v>
      </c>
      <c r="J7" s="4">
        <v>11.57</v>
      </c>
      <c r="K7" s="4">
        <v>108.01</v>
      </c>
    </row>
    <row r="8" spans="1:12" x14ac:dyDescent="0.25">
      <c r="A8" s="3">
        <v>992732458001</v>
      </c>
      <c r="B8" t="s">
        <v>17</v>
      </c>
      <c r="C8" t="s">
        <v>13</v>
      </c>
      <c r="D8" t="s">
        <v>20</v>
      </c>
      <c r="E8">
        <v>2.0820230109927302E+47</v>
      </c>
      <c r="F8" s="1">
        <v>45140.373136574075</v>
      </c>
      <c r="G8" s="2">
        <v>45140</v>
      </c>
      <c r="H8" s="6">
        <v>992678054001</v>
      </c>
      <c r="I8" s="4">
        <v>6</v>
      </c>
      <c r="J8" s="4">
        <v>0.72</v>
      </c>
      <c r="K8" s="4">
        <v>6.72</v>
      </c>
    </row>
    <row r="9" spans="1:12" x14ac:dyDescent="0.25">
      <c r="A9" s="3">
        <v>992732458001</v>
      </c>
      <c r="B9" t="s">
        <v>17</v>
      </c>
      <c r="C9" t="s">
        <v>13</v>
      </c>
      <c r="D9" t="s">
        <v>21</v>
      </c>
      <c r="E9">
        <v>4.0820230109927299E+47</v>
      </c>
      <c r="F9" s="1">
        <v>45142.345891203702</v>
      </c>
      <c r="G9" s="2">
        <v>45142</v>
      </c>
      <c r="H9" s="6">
        <v>992678054001</v>
      </c>
      <c r="I9" s="4">
        <v>6.7</v>
      </c>
      <c r="J9" s="4">
        <v>0.8</v>
      </c>
      <c r="K9" s="4">
        <v>7.5</v>
      </c>
    </row>
    <row r="10" spans="1:12" x14ac:dyDescent="0.25">
      <c r="A10" s="3">
        <v>993198382001</v>
      </c>
      <c r="B10" t="s">
        <v>22</v>
      </c>
      <c r="C10" t="s">
        <v>13</v>
      </c>
      <c r="D10" t="s">
        <v>23</v>
      </c>
      <c r="E10">
        <v>5.0820230109931899E+47</v>
      </c>
      <c r="F10" s="1">
        <v>45143.277604166666</v>
      </c>
      <c r="G10" s="2">
        <v>45143</v>
      </c>
      <c r="H10" s="6">
        <v>992678054001</v>
      </c>
      <c r="I10" s="4">
        <v>2.68</v>
      </c>
      <c r="J10" s="4">
        <v>0.32</v>
      </c>
      <c r="K10" s="4">
        <v>3</v>
      </c>
    </row>
    <row r="11" spans="1:12" x14ac:dyDescent="0.25">
      <c r="A11" s="3">
        <v>1791310063001</v>
      </c>
      <c r="B11" t="s">
        <v>24</v>
      </c>
      <c r="C11" t="s">
        <v>13</v>
      </c>
      <c r="D11" t="s">
        <v>25</v>
      </c>
      <c r="E11">
        <v>5.0820230117913101E+47</v>
      </c>
      <c r="F11" s="1">
        <v>45143.96429398148</v>
      </c>
      <c r="G11" s="2">
        <v>45143</v>
      </c>
      <c r="H11" s="6">
        <v>992678054001</v>
      </c>
      <c r="I11" s="4">
        <v>7.99</v>
      </c>
      <c r="J11" s="4">
        <v>0.96</v>
      </c>
      <c r="K11" s="4">
        <v>8.9499999999999993</v>
      </c>
    </row>
    <row r="12" spans="1:12" x14ac:dyDescent="0.25">
      <c r="A12" s="3">
        <v>992732458001</v>
      </c>
      <c r="B12" t="s">
        <v>17</v>
      </c>
      <c r="C12" t="s">
        <v>13</v>
      </c>
      <c r="D12" t="s">
        <v>26</v>
      </c>
      <c r="E12">
        <v>5.0820230109927299E+47</v>
      </c>
      <c r="F12" s="1">
        <v>45143.723668981482</v>
      </c>
      <c r="G12" s="2">
        <v>45143</v>
      </c>
      <c r="H12" s="6">
        <v>992678054001</v>
      </c>
      <c r="I12" s="4">
        <v>4.46</v>
      </c>
      <c r="J12" s="4">
        <v>0.53</v>
      </c>
      <c r="K12" s="4">
        <v>4.99</v>
      </c>
    </row>
    <row r="13" spans="1:12" x14ac:dyDescent="0.25">
      <c r="A13" s="3">
        <v>992732458001</v>
      </c>
      <c r="B13" t="s">
        <v>17</v>
      </c>
      <c r="C13" t="s">
        <v>13</v>
      </c>
      <c r="D13" t="s">
        <v>27</v>
      </c>
      <c r="E13">
        <v>5.0820230109927299E+47</v>
      </c>
      <c r="F13" s="1">
        <v>45143.397222222222</v>
      </c>
      <c r="G13" s="2">
        <v>45143</v>
      </c>
      <c r="H13" s="6">
        <v>992678054001</v>
      </c>
      <c r="I13" s="4">
        <v>5.33</v>
      </c>
      <c r="J13" s="4">
        <v>0.64</v>
      </c>
      <c r="K13" s="4">
        <v>5.97</v>
      </c>
    </row>
    <row r="14" spans="1:12" x14ac:dyDescent="0.25">
      <c r="A14" s="3">
        <v>1790041220001</v>
      </c>
      <c r="B14" t="s">
        <v>28</v>
      </c>
      <c r="C14" t="s">
        <v>13</v>
      </c>
      <c r="D14" t="s">
        <v>29</v>
      </c>
      <c r="E14">
        <v>7.0820230117900396E+47</v>
      </c>
      <c r="F14" s="1">
        <v>45145.572546296295</v>
      </c>
      <c r="G14" s="2">
        <v>45145</v>
      </c>
      <c r="H14" s="6">
        <v>992678054001</v>
      </c>
      <c r="I14" s="4">
        <v>1.33</v>
      </c>
      <c r="J14" s="4">
        <v>0.16</v>
      </c>
      <c r="K14" s="4">
        <v>1.49</v>
      </c>
    </row>
    <row r="15" spans="1:12" x14ac:dyDescent="0.25">
      <c r="A15" s="3">
        <v>992732458001</v>
      </c>
      <c r="B15" t="s">
        <v>17</v>
      </c>
      <c r="C15" t="s">
        <v>13</v>
      </c>
      <c r="D15" t="s">
        <v>30</v>
      </c>
      <c r="E15">
        <v>7.08202301099273E+47</v>
      </c>
      <c r="F15" s="1">
        <v>45145.621678240743</v>
      </c>
      <c r="G15" s="2">
        <v>45145</v>
      </c>
      <c r="H15" s="6">
        <v>992678054001</v>
      </c>
      <c r="I15" s="4">
        <v>5.8</v>
      </c>
      <c r="J15" s="4">
        <v>0.7</v>
      </c>
      <c r="K15" s="4">
        <v>6.5</v>
      </c>
    </row>
    <row r="16" spans="1:12" x14ac:dyDescent="0.25">
      <c r="A16" s="3">
        <v>101518660001</v>
      </c>
      <c r="B16" t="s">
        <v>31</v>
      </c>
      <c r="C16" t="s">
        <v>13</v>
      </c>
      <c r="D16" t="s">
        <v>32</v>
      </c>
      <c r="E16">
        <v>7.0820230101015104E+47</v>
      </c>
      <c r="F16" s="1">
        <v>45146.381608796299</v>
      </c>
      <c r="G16" s="2">
        <v>45145</v>
      </c>
      <c r="H16" s="6">
        <v>992678054001</v>
      </c>
      <c r="I16" s="4">
        <v>5.37</v>
      </c>
      <c r="J16" s="4">
        <v>0.64</v>
      </c>
      <c r="K16" s="4">
        <v>6.01</v>
      </c>
    </row>
    <row r="17" spans="1:11" x14ac:dyDescent="0.25">
      <c r="A17" s="3">
        <v>992717041001</v>
      </c>
      <c r="B17" t="s">
        <v>33</v>
      </c>
      <c r="C17" t="s">
        <v>13</v>
      </c>
      <c r="D17" t="s">
        <v>34</v>
      </c>
      <c r="E17">
        <v>7.0820230109927097E+47</v>
      </c>
      <c r="F17" s="1">
        <v>45145.353900462964</v>
      </c>
      <c r="G17" s="2">
        <v>45145</v>
      </c>
      <c r="H17" s="6">
        <v>992678054001</v>
      </c>
      <c r="I17" s="4">
        <v>149.69999999999999</v>
      </c>
      <c r="J17" s="4">
        <v>17.96</v>
      </c>
      <c r="K17" s="4">
        <v>167.66</v>
      </c>
    </row>
    <row r="18" spans="1:11" x14ac:dyDescent="0.25">
      <c r="A18" s="3">
        <v>990976643001</v>
      </c>
      <c r="B18" t="s">
        <v>35</v>
      </c>
      <c r="C18" t="s">
        <v>13</v>
      </c>
      <c r="D18" t="s">
        <v>36</v>
      </c>
      <c r="E18">
        <v>7.0820230109909703E+47</v>
      </c>
      <c r="F18" s="1">
        <v>45145.350011574075</v>
      </c>
      <c r="G18" s="2">
        <v>45145</v>
      </c>
      <c r="H18" s="6">
        <v>992678054001</v>
      </c>
      <c r="I18" s="4">
        <v>8.93</v>
      </c>
      <c r="J18" s="4">
        <v>1.07</v>
      </c>
      <c r="K18" s="4">
        <v>10</v>
      </c>
    </row>
    <row r="19" spans="1:11" x14ac:dyDescent="0.25">
      <c r="A19" s="3">
        <v>1791256115001</v>
      </c>
      <c r="B19" t="s">
        <v>37</v>
      </c>
      <c r="C19" t="s">
        <v>13</v>
      </c>
      <c r="D19" t="s">
        <v>38</v>
      </c>
      <c r="E19">
        <v>8.0820230117912493E+47</v>
      </c>
      <c r="F19" s="1">
        <v>45146.272881944446</v>
      </c>
      <c r="G19" s="2">
        <v>45146</v>
      </c>
      <c r="H19" s="6">
        <v>992678054001</v>
      </c>
      <c r="I19" s="4">
        <v>50</v>
      </c>
      <c r="J19" s="4">
        <v>6</v>
      </c>
      <c r="K19" s="4">
        <v>56</v>
      </c>
    </row>
    <row r="20" spans="1:11" x14ac:dyDescent="0.25">
      <c r="A20" s="3">
        <v>992378395001</v>
      </c>
      <c r="B20" t="s">
        <v>39</v>
      </c>
      <c r="C20" t="s">
        <v>13</v>
      </c>
      <c r="D20" t="s">
        <v>40</v>
      </c>
      <c r="E20">
        <v>8.0820230109923707E+47</v>
      </c>
      <c r="F20" s="1">
        <v>45146.575833333336</v>
      </c>
      <c r="G20" s="2">
        <v>45146</v>
      </c>
      <c r="H20" s="6">
        <v>992678054001</v>
      </c>
      <c r="I20" s="4">
        <v>13.39</v>
      </c>
      <c r="J20" s="4">
        <v>1.61</v>
      </c>
      <c r="K20" s="4">
        <v>15</v>
      </c>
    </row>
    <row r="21" spans="1:11" x14ac:dyDescent="0.25">
      <c r="A21" s="3">
        <v>1790041220001</v>
      </c>
      <c r="B21" t="s">
        <v>28</v>
      </c>
      <c r="C21" t="s">
        <v>13</v>
      </c>
      <c r="D21" t="s">
        <v>41</v>
      </c>
      <c r="E21">
        <v>8.0820230117900405E+47</v>
      </c>
      <c r="F21" s="1">
        <v>45146.583067129628</v>
      </c>
      <c r="G21" s="2">
        <v>45146</v>
      </c>
      <c r="H21" s="6">
        <v>992678054001</v>
      </c>
      <c r="I21" s="4">
        <v>8.4499999999999993</v>
      </c>
      <c r="J21" s="4">
        <v>1.01</v>
      </c>
      <c r="K21" s="4">
        <v>9.4600000000000009</v>
      </c>
    </row>
    <row r="22" spans="1:11" x14ac:dyDescent="0.25">
      <c r="A22" s="3">
        <v>993033723001</v>
      </c>
      <c r="B22" t="s">
        <v>42</v>
      </c>
      <c r="C22" t="s">
        <v>13</v>
      </c>
      <c r="D22" t="s">
        <v>43</v>
      </c>
      <c r="E22">
        <v>9.0820230109930303E+47</v>
      </c>
      <c r="F22" s="1">
        <v>45147.600844907407</v>
      </c>
      <c r="G22" s="2">
        <v>45147</v>
      </c>
      <c r="H22" s="6">
        <v>992678054001</v>
      </c>
      <c r="I22" s="4">
        <v>150</v>
      </c>
      <c r="J22" s="4">
        <v>18</v>
      </c>
      <c r="K22" s="4">
        <v>168</v>
      </c>
    </row>
    <row r="23" spans="1:11" x14ac:dyDescent="0.25">
      <c r="A23" s="3">
        <v>1790041220001</v>
      </c>
      <c r="B23" t="s">
        <v>28</v>
      </c>
      <c r="C23" t="s">
        <v>13</v>
      </c>
      <c r="D23" t="s">
        <v>44</v>
      </c>
      <c r="E23">
        <v>9.0820230117900397E+47</v>
      </c>
      <c r="F23" s="1">
        <v>45147.610266203701</v>
      </c>
      <c r="G23" s="2">
        <v>45147</v>
      </c>
      <c r="H23" s="6">
        <v>992678054001</v>
      </c>
      <c r="I23" s="4">
        <v>10.89</v>
      </c>
      <c r="J23" s="4">
        <v>1.31</v>
      </c>
      <c r="K23" s="4">
        <v>12.2</v>
      </c>
    </row>
    <row r="24" spans="1:11" x14ac:dyDescent="0.25">
      <c r="A24" s="3">
        <v>968599020001</v>
      </c>
      <c r="B24" t="s">
        <v>45</v>
      </c>
      <c r="C24" t="s">
        <v>13</v>
      </c>
      <c r="D24" t="s">
        <v>46</v>
      </c>
      <c r="E24">
        <v>1.0082023010968501E+48</v>
      </c>
      <c r="F24" s="1">
        <v>45151.712638888886</v>
      </c>
      <c r="G24" s="2">
        <v>45148</v>
      </c>
      <c r="H24" s="6">
        <v>992678054001</v>
      </c>
      <c r="I24" s="4">
        <v>31.12</v>
      </c>
      <c r="J24" s="4">
        <v>0</v>
      </c>
      <c r="K24" s="4">
        <v>31.12</v>
      </c>
    </row>
    <row r="25" spans="1:11" x14ac:dyDescent="0.25">
      <c r="A25" s="3">
        <v>968599020001</v>
      </c>
      <c r="B25" t="s">
        <v>45</v>
      </c>
      <c r="C25" t="s">
        <v>13</v>
      </c>
      <c r="D25" t="s">
        <v>47</v>
      </c>
      <c r="E25">
        <v>1.0082023010968501E+48</v>
      </c>
      <c r="F25" s="1">
        <v>45151.712627314817</v>
      </c>
      <c r="G25" s="2">
        <v>45148</v>
      </c>
      <c r="H25" s="6">
        <v>992678054001</v>
      </c>
      <c r="I25" s="4">
        <v>368.12</v>
      </c>
      <c r="J25" s="4">
        <v>0</v>
      </c>
      <c r="K25" s="4">
        <v>368.12</v>
      </c>
    </row>
    <row r="26" spans="1:11" x14ac:dyDescent="0.25">
      <c r="A26" s="3">
        <v>991450009001</v>
      </c>
      <c r="B26" t="s">
        <v>48</v>
      </c>
      <c r="C26" t="s">
        <v>13</v>
      </c>
      <c r="D26" t="s">
        <v>49</v>
      </c>
      <c r="E26">
        <v>1.00820230109914E+48</v>
      </c>
      <c r="F26" s="1">
        <v>45148.925543981481</v>
      </c>
      <c r="G26" s="2">
        <v>45148</v>
      </c>
      <c r="H26" s="6">
        <v>992678054001</v>
      </c>
      <c r="I26" s="4">
        <v>4.1500000000000004</v>
      </c>
      <c r="J26" s="4">
        <v>0.01</v>
      </c>
      <c r="K26" s="4">
        <v>4.16</v>
      </c>
    </row>
    <row r="27" spans="1:11" x14ac:dyDescent="0.25">
      <c r="A27" s="3">
        <v>992539380001</v>
      </c>
      <c r="B27" t="s">
        <v>50</v>
      </c>
      <c r="C27" t="s">
        <v>13</v>
      </c>
      <c r="D27" t="s">
        <v>51</v>
      </c>
      <c r="E27">
        <v>1.0082023010992501E+48</v>
      </c>
      <c r="F27" s="1">
        <v>45148.64806712963</v>
      </c>
      <c r="G27" s="2">
        <v>45148</v>
      </c>
      <c r="H27" s="6">
        <v>992678054001</v>
      </c>
      <c r="I27" s="4">
        <v>8.93</v>
      </c>
      <c r="J27" s="4">
        <v>1.07</v>
      </c>
      <c r="K27" s="4">
        <v>10</v>
      </c>
    </row>
    <row r="28" spans="1:11" x14ac:dyDescent="0.25">
      <c r="A28" s="3">
        <v>991450009001</v>
      </c>
      <c r="B28" t="s">
        <v>48</v>
      </c>
      <c r="C28" t="s">
        <v>13</v>
      </c>
      <c r="D28" t="s">
        <v>52</v>
      </c>
      <c r="E28">
        <v>1.00820230109914E+48</v>
      </c>
      <c r="F28" s="1">
        <v>45148.916851851849</v>
      </c>
      <c r="G28" s="2">
        <v>45148</v>
      </c>
      <c r="H28" s="6">
        <v>992678054001</v>
      </c>
      <c r="I28" s="4">
        <v>573.95000000000005</v>
      </c>
      <c r="J28" s="4">
        <v>1.36</v>
      </c>
      <c r="K28" s="4">
        <v>575.30999999999995</v>
      </c>
    </row>
    <row r="29" spans="1:11" x14ac:dyDescent="0.25">
      <c r="A29" s="3">
        <v>991450009001</v>
      </c>
      <c r="B29" t="s">
        <v>48</v>
      </c>
      <c r="C29" t="s">
        <v>13</v>
      </c>
      <c r="D29" t="s">
        <v>53</v>
      </c>
      <c r="E29">
        <v>1.00820230109914E+48</v>
      </c>
      <c r="F29" s="1">
        <v>45148.892361111109</v>
      </c>
      <c r="G29" s="2">
        <v>45148</v>
      </c>
      <c r="H29" s="6">
        <v>992678054001</v>
      </c>
      <c r="I29" s="4">
        <v>16.98</v>
      </c>
      <c r="J29" s="4">
        <v>0.01</v>
      </c>
      <c r="K29" s="4">
        <v>16.989999999999998</v>
      </c>
    </row>
    <row r="30" spans="1:11" x14ac:dyDescent="0.25">
      <c r="A30" s="3">
        <v>991450009001</v>
      </c>
      <c r="B30" t="s">
        <v>48</v>
      </c>
      <c r="C30" t="s">
        <v>13</v>
      </c>
      <c r="D30" t="s">
        <v>54</v>
      </c>
      <c r="E30">
        <v>1.00820230109914E+48</v>
      </c>
      <c r="F30" s="1">
        <v>45148.913495370369</v>
      </c>
      <c r="G30" s="2">
        <v>45148</v>
      </c>
      <c r="H30" s="6">
        <v>992678054001</v>
      </c>
      <c r="I30" s="4">
        <v>52.59</v>
      </c>
      <c r="J30" s="4">
        <v>0.01</v>
      </c>
      <c r="K30" s="4">
        <v>52.6</v>
      </c>
    </row>
    <row r="31" spans="1:11" x14ac:dyDescent="0.25">
      <c r="A31" s="3">
        <v>968599020001</v>
      </c>
      <c r="B31" t="s">
        <v>45</v>
      </c>
      <c r="C31" t="s">
        <v>13</v>
      </c>
      <c r="D31" t="s">
        <v>55</v>
      </c>
      <c r="E31">
        <v>1.0082023010968501E+48</v>
      </c>
      <c r="F31" s="1">
        <v>45151.712129629632</v>
      </c>
      <c r="G31" s="2">
        <v>45148</v>
      </c>
      <c r="H31" s="6">
        <v>992678054001</v>
      </c>
      <c r="I31" s="4">
        <v>9.24</v>
      </c>
      <c r="J31" s="4">
        <v>0</v>
      </c>
      <c r="K31" s="4">
        <v>9.24</v>
      </c>
    </row>
    <row r="32" spans="1:11" x14ac:dyDescent="0.25">
      <c r="A32" s="3">
        <v>968599020001</v>
      </c>
      <c r="B32" t="s">
        <v>45</v>
      </c>
      <c r="C32" t="s">
        <v>13</v>
      </c>
      <c r="D32" t="s">
        <v>56</v>
      </c>
      <c r="E32">
        <v>1.0082023010968501E+48</v>
      </c>
      <c r="F32" s="1">
        <v>45151.712118055555</v>
      </c>
      <c r="G32" s="2">
        <v>45148</v>
      </c>
      <c r="H32" s="6">
        <v>992678054001</v>
      </c>
      <c r="I32" s="4">
        <v>257.16000000000003</v>
      </c>
      <c r="J32" s="4">
        <v>0</v>
      </c>
      <c r="K32" s="4">
        <v>257.16000000000003</v>
      </c>
    </row>
    <row r="33" spans="1:11" x14ac:dyDescent="0.25">
      <c r="A33" s="3">
        <v>968599020001</v>
      </c>
      <c r="B33" t="s">
        <v>45</v>
      </c>
      <c r="C33" t="s">
        <v>13</v>
      </c>
      <c r="D33" t="s">
        <v>57</v>
      </c>
      <c r="E33">
        <v>1.0082023010968501E+48</v>
      </c>
      <c r="F33" s="1">
        <v>45151.712685185186</v>
      </c>
      <c r="G33" s="2">
        <v>45148</v>
      </c>
      <c r="H33" s="6">
        <v>992678054001</v>
      </c>
      <c r="I33" s="4">
        <v>329.15</v>
      </c>
      <c r="J33" s="4">
        <v>0</v>
      </c>
      <c r="K33" s="4">
        <v>329.15</v>
      </c>
    </row>
    <row r="34" spans="1:11" x14ac:dyDescent="0.25">
      <c r="A34" s="3">
        <v>968599020001</v>
      </c>
      <c r="B34" t="s">
        <v>45</v>
      </c>
      <c r="C34" t="s">
        <v>13</v>
      </c>
      <c r="D34" t="s">
        <v>58</v>
      </c>
      <c r="E34">
        <v>1.0082023010968501E+48</v>
      </c>
      <c r="F34" s="1">
        <v>45151.712129629632</v>
      </c>
      <c r="G34" s="2">
        <v>45148</v>
      </c>
      <c r="H34" s="6">
        <v>992678054001</v>
      </c>
      <c r="I34" s="4">
        <v>8.6300000000000008</v>
      </c>
      <c r="J34" s="4">
        <v>0</v>
      </c>
      <c r="K34" s="4">
        <v>8.6300000000000008</v>
      </c>
    </row>
    <row r="35" spans="1:11" x14ac:dyDescent="0.25">
      <c r="A35" s="3">
        <v>991450009001</v>
      </c>
      <c r="B35" t="s">
        <v>48</v>
      </c>
      <c r="C35" t="s">
        <v>13</v>
      </c>
      <c r="D35" t="s">
        <v>59</v>
      </c>
      <c r="E35">
        <v>1.00820230109914E+48</v>
      </c>
      <c r="F35" s="1">
        <v>45148.891331018516</v>
      </c>
      <c r="G35" s="2">
        <v>45148</v>
      </c>
      <c r="H35" s="6">
        <v>992678054001</v>
      </c>
      <c r="I35" s="4">
        <v>24.1</v>
      </c>
      <c r="J35" s="4">
        <v>0.01</v>
      </c>
      <c r="K35" s="4">
        <v>24.11</v>
      </c>
    </row>
    <row r="36" spans="1:11" x14ac:dyDescent="0.25">
      <c r="A36" s="3">
        <v>991450009001</v>
      </c>
      <c r="B36" t="s">
        <v>48</v>
      </c>
      <c r="C36" t="s">
        <v>13</v>
      </c>
      <c r="D36" t="s">
        <v>60</v>
      </c>
      <c r="E36">
        <v>1.00820230109914E+48</v>
      </c>
      <c r="F36" s="1">
        <v>45148.924513888887</v>
      </c>
      <c r="G36" s="2">
        <v>45148</v>
      </c>
      <c r="H36" s="6">
        <v>992678054001</v>
      </c>
      <c r="I36" s="4">
        <v>2.73</v>
      </c>
      <c r="J36" s="4">
        <v>0.01</v>
      </c>
      <c r="K36" s="4">
        <v>2.74</v>
      </c>
    </row>
    <row r="37" spans="1:11" x14ac:dyDescent="0.25">
      <c r="A37" s="3">
        <v>1791768892001</v>
      </c>
      <c r="B37" t="s">
        <v>61</v>
      </c>
      <c r="C37" t="s">
        <v>13</v>
      </c>
      <c r="D37" t="s">
        <v>62</v>
      </c>
      <c r="E37">
        <v>1.0082023011791701E+48</v>
      </c>
      <c r="F37" s="1">
        <v>45148.409768518519</v>
      </c>
      <c r="G37" s="2">
        <v>45148</v>
      </c>
      <c r="H37" s="6">
        <v>992678054001</v>
      </c>
      <c r="I37" s="4">
        <v>265</v>
      </c>
      <c r="J37" s="4">
        <v>31.8</v>
      </c>
      <c r="K37" s="4">
        <v>296.8</v>
      </c>
    </row>
    <row r="38" spans="1:11" x14ac:dyDescent="0.25">
      <c r="A38" s="3">
        <v>1791768892001</v>
      </c>
      <c r="B38" t="s">
        <v>61</v>
      </c>
      <c r="C38" t="s">
        <v>13</v>
      </c>
      <c r="D38" t="s">
        <v>63</v>
      </c>
      <c r="E38">
        <v>1.0082023011791701E+48</v>
      </c>
      <c r="F38" s="1">
        <v>45148.410254629627</v>
      </c>
      <c r="G38" s="2">
        <v>45148</v>
      </c>
      <c r="H38" s="6">
        <v>992678054001</v>
      </c>
      <c r="I38" s="4">
        <v>1060</v>
      </c>
      <c r="J38" s="4">
        <v>0</v>
      </c>
      <c r="K38" s="4">
        <v>1060</v>
      </c>
    </row>
    <row r="39" spans="1:11" x14ac:dyDescent="0.25">
      <c r="A39" s="3">
        <v>1790041220001</v>
      </c>
      <c r="B39" t="s">
        <v>28</v>
      </c>
      <c r="C39" t="s">
        <v>13</v>
      </c>
      <c r="D39" t="s">
        <v>64</v>
      </c>
      <c r="E39">
        <v>1.008202301179E+48</v>
      </c>
      <c r="F39" s="1">
        <v>45148.584652777776</v>
      </c>
      <c r="G39" s="2">
        <v>45148</v>
      </c>
      <c r="H39" s="6">
        <v>992678054001</v>
      </c>
      <c r="I39" s="4">
        <v>2.14</v>
      </c>
      <c r="J39" s="4">
        <v>0.26</v>
      </c>
      <c r="K39" s="4">
        <v>2.4</v>
      </c>
    </row>
    <row r="40" spans="1:11" x14ac:dyDescent="0.25">
      <c r="A40" s="3">
        <v>101518660001</v>
      </c>
      <c r="B40" t="s">
        <v>31</v>
      </c>
      <c r="C40" t="s">
        <v>13</v>
      </c>
      <c r="D40" t="s">
        <v>65</v>
      </c>
      <c r="E40">
        <v>1.10820230101015E+48</v>
      </c>
      <c r="F40" s="1">
        <v>45149.430300925924</v>
      </c>
      <c r="G40" s="2">
        <v>45149</v>
      </c>
      <c r="H40" s="6">
        <v>992678054001</v>
      </c>
      <c r="I40" s="4">
        <v>5.81</v>
      </c>
      <c r="J40" s="4">
        <v>0.7</v>
      </c>
      <c r="K40" s="4">
        <v>6.51</v>
      </c>
    </row>
    <row r="41" spans="1:11" x14ac:dyDescent="0.25">
      <c r="A41" s="3">
        <v>913523296001</v>
      </c>
      <c r="B41" t="s">
        <v>66</v>
      </c>
      <c r="C41" t="s">
        <v>13</v>
      </c>
      <c r="D41" t="s">
        <v>67</v>
      </c>
      <c r="E41">
        <v>1.40820230109135E+48</v>
      </c>
      <c r="F41" s="1">
        <v>45152.519756944443</v>
      </c>
      <c r="G41" s="2">
        <v>45152</v>
      </c>
      <c r="H41" s="6">
        <v>992678054001</v>
      </c>
      <c r="I41" s="4">
        <v>991.57</v>
      </c>
      <c r="J41" s="4">
        <v>118.99</v>
      </c>
      <c r="K41" s="4">
        <v>1110.56</v>
      </c>
    </row>
    <row r="42" spans="1:11" x14ac:dyDescent="0.25">
      <c r="A42" s="3">
        <v>992378395001</v>
      </c>
      <c r="B42" t="s">
        <v>39</v>
      </c>
      <c r="C42" t="s">
        <v>13</v>
      </c>
      <c r="D42" t="s">
        <v>68</v>
      </c>
      <c r="E42">
        <v>1.50820230109923E+48</v>
      </c>
      <c r="F42" s="1">
        <v>45153.624965277777</v>
      </c>
      <c r="G42" s="2">
        <v>45153</v>
      </c>
      <c r="H42" s="6">
        <v>992678054001</v>
      </c>
      <c r="I42" s="4">
        <v>8.93</v>
      </c>
      <c r="J42" s="4">
        <v>1.07</v>
      </c>
      <c r="K42" s="4">
        <v>10</v>
      </c>
    </row>
    <row r="43" spans="1:11" x14ac:dyDescent="0.25">
      <c r="A43" s="3">
        <v>992378395001</v>
      </c>
      <c r="B43" t="s">
        <v>39</v>
      </c>
      <c r="C43" t="s">
        <v>13</v>
      </c>
      <c r="D43" t="s">
        <v>69</v>
      </c>
      <c r="E43">
        <v>1.7082023010992299E+48</v>
      </c>
      <c r="F43" s="1">
        <v>45155.567523148151</v>
      </c>
      <c r="G43" s="2">
        <v>45155</v>
      </c>
      <c r="H43" s="6">
        <v>992678054001</v>
      </c>
      <c r="I43" s="4">
        <v>13.39</v>
      </c>
      <c r="J43" s="4">
        <v>1.61</v>
      </c>
      <c r="K43" s="4">
        <v>15</v>
      </c>
    </row>
    <row r="44" spans="1:11" x14ac:dyDescent="0.25">
      <c r="A44" s="3">
        <v>990017514001</v>
      </c>
      <c r="B44" t="s">
        <v>70</v>
      </c>
      <c r="C44" t="s">
        <v>13</v>
      </c>
      <c r="D44" t="s">
        <v>71</v>
      </c>
      <c r="E44">
        <v>1.7082023010990001E+48</v>
      </c>
      <c r="F44" s="1">
        <v>45155.850081018521</v>
      </c>
      <c r="G44" s="2">
        <v>45155</v>
      </c>
      <c r="H44" s="6">
        <v>992678054001</v>
      </c>
      <c r="I44" s="4">
        <v>11.8</v>
      </c>
      <c r="J44" s="4">
        <v>1.42</v>
      </c>
      <c r="K44" s="4">
        <v>13.22</v>
      </c>
    </row>
    <row r="45" spans="1:11" x14ac:dyDescent="0.25">
      <c r="A45" s="3">
        <v>913989406001</v>
      </c>
      <c r="B45" t="s">
        <v>72</v>
      </c>
      <c r="C45" t="s">
        <v>13</v>
      </c>
      <c r="D45" t="s">
        <v>73</v>
      </c>
      <c r="E45">
        <v>1.8082023010913899E+48</v>
      </c>
      <c r="F45" s="1">
        <v>45160.648564814815</v>
      </c>
      <c r="G45" s="2">
        <v>45156</v>
      </c>
      <c r="H45" s="6">
        <v>992678054001</v>
      </c>
      <c r="I45" s="4">
        <v>0.98</v>
      </c>
      <c r="J45" s="4">
        <v>0.12</v>
      </c>
      <c r="K45" s="4">
        <v>1.1000000000000001</v>
      </c>
    </row>
    <row r="46" spans="1:11" x14ac:dyDescent="0.25">
      <c r="A46" s="3">
        <v>992739401001</v>
      </c>
      <c r="B46" t="s">
        <v>74</v>
      </c>
      <c r="C46" t="s">
        <v>13</v>
      </c>
      <c r="D46" t="s">
        <v>75</v>
      </c>
      <c r="E46">
        <v>2.1082023010992701E+48</v>
      </c>
      <c r="F46" s="1">
        <v>45159.442094907405</v>
      </c>
      <c r="G46" s="2">
        <v>45159</v>
      </c>
      <c r="H46" s="6">
        <v>992678054001</v>
      </c>
      <c r="I46" s="4">
        <v>10.71</v>
      </c>
      <c r="J46" s="4">
        <v>1.29</v>
      </c>
      <c r="K46" s="4">
        <v>12</v>
      </c>
    </row>
    <row r="47" spans="1:11" x14ac:dyDescent="0.25">
      <c r="A47" s="3">
        <v>1790041220001</v>
      </c>
      <c r="B47" t="s">
        <v>28</v>
      </c>
      <c r="C47" t="s">
        <v>13</v>
      </c>
      <c r="D47" t="s">
        <v>76</v>
      </c>
      <c r="E47">
        <v>2.1082023011790001E+48</v>
      </c>
      <c r="F47" s="1">
        <v>45159.469421296293</v>
      </c>
      <c r="G47" s="2">
        <v>45159</v>
      </c>
      <c r="H47" s="6">
        <v>992678054001</v>
      </c>
      <c r="I47" s="4">
        <v>8.84</v>
      </c>
      <c r="J47" s="4">
        <v>1.06</v>
      </c>
      <c r="K47" s="4">
        <v>9.9</v>
      </c>
    </row>
    <row r="48" spans="1:11" x14ac:dyDescent="0.25">
      <c r="A48" s="3">
        <v>992732458001</v>
      </c>
      <c r="B48" t="s">
        <v>17</v>
      </c>
      <c r="C48" t="s">
        <v>13</v>
      </c>
      <c r="D48" t="s">
        <v>77</v>
      </c>
      <c r="E48">
        <v>2.1082023010992701E+48</v>
      </c>
      <c r="F48" s="1">
        <v>45159.607777777775</v>
      </c>
      <c r="G48" s="2">
        <v>45159</v>
      </c>
      <c r="H48" s="6">
        <v>992678054001</v>
      </c>
      <c r="I48" s="4">
        <v>6.96</v>
      </c>
      <c r="J48" s="4">
        <v>0.84</v>
      </c>
      <c r="K48" s="4">
        <v>7.8</v>
      </c>
    </row>
    <row r="49" spans="1:11" x14ac:dyDescent="0.25">
      <c r="A49" s="3">
        <v>993074659001</v>
      </c>
      <c r="B49" t="s">
        <v>78</v>
      </c>
      <c r="C49" t="s">
        <v>13</v>
      </c>
      <c r="D49" t="s">
        <v>79</v>
      </c>
      <c r="E49">
        <v>2.1082023010993E+48</v>
      </c>
      <c r="F49" s="1">
        <v>45159.642754629633</v>
      </c>
      <c r="G49" s="2">
        <v>45159</v>
      </c>
      <c r="H49" s="6">
        <v>992678054001</v>
      </c>
      <c r="I49" s="4">
        <v>4.46</v>
      </c>
      <c r="J49" s="4">
        <v>0.54</v>
      </c>
      <c r="K49" s="4">
        <v>5</v>
      </c>
    </row>
    <row r="50" spans="1:11" x14ac:dyDescent="0.25">
      <c r="A50" s="3">
        <v>993323233001</v>
      </c>
      <c r="B50" t="s">
        <v>80</v>
      </c>
      <c r="C50" t="s">
        <v>13</v>
      </c>
      <c r="D50" t="s">
        <v>81</v>
      </c>
      <c r="E50">
        <v>2.2082023010993299E+48</v>
      </c>
      <c r="F50" s="1">
        <v>45160.793020833335</v>
      </c>
      <c r="G50" s="2">
        <v>45160</v>
      </c>
      <c r="H50" s="6">
        <v>992678054001</v>
      </c>
      <c r="I50" s="4">
        <v>13.39</v>
      </c>
      <c r="J50" s="4">
        <v>1.61</v>
      </c>
      <c r="K50" s="4">
        <v>15</v>
      </c>
    </row>
    <row r="51" spans="1:11" x14ac:dyDescent="0.25">
      <c r="A51" s="3">
        <v>800624520001</v>
      </c>
      <c r="B51" t="s">
        <v>82</v>
      </c>
      <c r="C51" t="s">
        <v>13</v>
      </c>
      <c r="D51" t="s">
        <v>83</v>
      </c>
      <c r="E51">
        <v>2.3082023010800601E+48</v>
      </c>
      <c r="F51" s="1">
        <v>45161.45045138889</v>
      </c>
      <c r="G51" s="2">
        <v>45161</v>
      </c>
      <c r="H51" s="6">
        <v>992678054001</v>
      </c>
      <c r="I51" s="4">
        <v>500</v>
      </c>
      <c r="J51" s="4">
        <v>60</v>
      </c>
      <c r="K51" s="4">
        <v>560</v>
      </c>
    </row>
    <row r="52" spans="1:11" x14ac:dyDescent="0.25">
      <c r="A52" s="3">
        <v>992840234001</v>
      </c>
      <c r="B52" t="s">
        <v>84</v>
      </c>
      <c r="C52" t="s">
        <v>13</v>
      </c>
      <c r="D52" t="s">
        <v>85</v>
      </c>
      <c r="E52">
        <v>2.5082023010992799E+48</v>
      </c>
      <c r="F52" s="1">
        <v>45163.520046296297</v>
      </c>
      <c r="G52" s="2">
        <v>45163</v>
      </c>
      <c r="H52" s="6">
        <v>992678054001</v>
      </c>
      <c r="I52" s="4">
        <v>3.13</v>
      </c>
      <c r="J52" s="4">
        <v>0</v>
      </c>
      <c r="K52" s="4">
        <v>3.13</v>
      </c>
    </row>
    <row r="53" spans="1:11" x14ac:dyDescent="0.25">
      <c r="A53" s="3">
        <v>1315524486001</v>
      </c>
      <c r="B53" t="s">
        <v>86</v>
      </c>
      <c r="C53" t="s">
        <v>13</v>
      </c>
      <c r="D53" t="s">
        <v>87</v>
      </c>
      <c r="E53">
        <v>2.50820230113155E+48</v>
      </c>
      <c r="F53" s="1">
        <v>45163.669502314813</v>
      </c>
      <c r="G53" s="2">
        <v>45163</v>
      </c>
      <c r="H53" s="6">
        <v>992678054001</v>
      </c>
      <c r="I53" s="4">
        <v>646</v>
      </c>
      <c r="J53" s="4">
        <v>77.52</v>
      </c>
      <c r="K53" s="4">
        <v>723.52</v>
      </c>
    </row>
    <row r="54" spans="1:11" x14ac:dyDescent="0.25">
      <c r="A54" s="3">
        <v>993198382001</v>
      </c>
      <c r="B54" t="s">
        <v>22</v>
      </c>
      <c r="C54" t="s">
        <v>13</v>
      </c>
      <c r="D54" t="s">
        <v>88</v>
      </c>
      <c r="E54">
        <v>2.7082023010993099E+48</v>
      </c>
      <c r="F54" s="1">
        <v>45165.55228009259</v>
      </c>
      <c r="G54" s="2">
        <v>45165</v>
      </c>
      <c r="H54" s="6">
        <v>992678054001</v>
      </c>
      <c r="I54" s="4">
        <v>2.68</v>
      </c>
      <c r="J54" s="4">
        <v>0.32</v>
      </c>
      <c r="K54" s="4">
        <v>3</v>
      </c>
    </row>
    <row r="55" spans="1:11" x14ac:dyDescent="0.25">
      <c r="A55" s="3">
        <v>1791768892001</v>
      </c>
      <c r="B55" t="s">
        <v>61</v>
      </c>
      <c r="C55" t="s">
        <v>13</v>
      </c>
      <c r="D55" t="s">
        <v>89</v>
      </c>
      <c r="E55">
        <v>2.8082023011791701E+48</v>
      </c>
      <c r="F55" s="1">
        <v>45166.468194444446</v>
      </c>
      <c r="G55" s="2">
        <v>45166</v>
      </c>
      <c r="H55" s="6">
        <v>992678054001</v>
      </c>
      <c r="I55" s="4">
        <v>265</v>
      </c>
      <c r="J55" s="4">
        <v>31.8</v>
      </c>
      <c r="K55" s="4">
        <v>296.8</v>
      </c>
    </row>
    <row r="56" spans="1:11" x14ac:dyDescent="0.25">
      <c r="A56" s="3">
        <v>1791768892001</v>
      </c>
      <c r="B56" t="s">
        <v>61</v>
      </c>
      <c r="C56" t="s">
        <v>13</v>
      </c>
      <c r="D56" t="s">
        <v>90</v>
      </c>
      <c r="E56">
        <v>2.8082023011791701E+48</v>
      </c>
      <c r="F56" s="1">
        <v>45166.500104166669</v>
      </c>
      <c r="G56" s="2">
        <v>45166</v>
      </c>
      <c r="H56" s="6">
        <v>992678054001</v>
      </c>
      <c r="I56" s="4">
        <v>1060</v>
      </c>
      <c r="J56" s="4">
        <v>0</v>
      </c>
      <c r="K56" s="4">
        <v>1060</v>
      </c>
    </row>
    <row r="57" spans="1:11" x14ac:dyDescent="0.25">
      <c r="A57" s="3">
        <v>992732458001</v>
      </c>
      <c r="B57" t="s">
        <v>17</v>
      </c>
      <c r="C57" t="s">
        <v>13</v>
      </c>
      <c r="D57" t="s">
        <v>91</v>
      </c>
      <c r="E57">
        <v>2.8082023010992701E+48</v>
      </c>
      <c r="F57" s="1">
        <v>45166.952141203707</v>
      </c>
      <c r="G57" s="2">
        <v>45166</v>
      </c>
      <c r="H57" s="6">
        <v>992678054001</v>
      </c>
      <c r="I57" s="4">
        <v>6.66</v>
      </c>
      <c r="J57" s="4">
        <v>0.8</v>
      </c>
      <c r="K57" s="4">
        <v>7.46</v>
      </c>
    </row>
    <row r="58" spans="1:11" x14ac:dyDescent="0.25">
      <c r="A58" s="3">
        <v>992625341001</v>
      </c>
      <c r="B58" t="s">
        <v>92</v>
      </c>
      <c r="C58" t="s">
        <v>13</v>
      </c>
      <c r="D58" t="s">
        <v>93</v>
      </c>
      <c r="E58">
        <v>2.9082023010992601E+48</v>
      </c>
      <c r="F58" s="1">
        <v>45167.470104166663</v>
      </c>
      <c r="G58" s="2">
        <v>45167</v>
      </c>
      <c r="H58" s="6">
        <v>992678054001</v>
      </c>
      <c r="I58" s="4">
        <v>3.5</v>
      </c>
      <c r="J58" s="4">
        <v>0.42</v>
      </c>
      <c r="K58" s="4">
        <v>3.92</v>
      </c>
    </row>
    <row r="59" spans="1:11" x14ac:dyDescent="0.25">
      <c r="A59" s="3">
        <v>992732458001</v>
      </c>
      <c r="B59" t="s">
        <v>17</v>
      </c>
      <c r="C59" t="s">
        <v>13</v>
      </c>
      <c r="D59" t="s">
        <v>94</v>
      </c>
      <c r="E59">
        <v>3.0082023010992703E+48</v>
      </c>
      <c r="F59" s="1">
        <v>45168.389722222222</v>
      </c>
      <c r="G59" s="2">
        <v>45168</v>
      </c>
      <c r="H59" s="6">
        <v>992678054001</v>
      </c>
      <c r="I59" s="4">
        <v>6.26</v>
      </c>
      <c r="J59" s="4">
        <v>0.75</v>
      </c>
      <c r="K59" s="4">
        <v>7.01</v>
      </c>
    </row>
    <row r="60" spans="1:11" x14ac:dyDescent="0.25">
      <c r="A60" s="3">
        <v>990005737001</v>
      </c>
      <c r="B60" t="s">
        <v>95</v>
      </c>
      <c r="C60" t="s">
        <v>13</v>
      </c>
      <c r="D60" t="s">
        <v>96</v>
      </c>
      <c r="E60">
        <v>3.1082023010989997E+48</v>
      </c>
      <c r="F60" s="1">
        <v>45169.631458333337</v>
      </c>
      <c r="G60" s="2">
        <v>45169</v>
      </c>
      <c r="H60" s="6">
        <v>992678054001</v>
      </c>
      <c r="I60" s="4">
        <v>0.51</v>
      </c>
      <c r="J60" s="4">
        <v>0.06</v>
      </c>
      <c r="K60" s="4">
        <v>0.56999999999999995</v>
      </c>
    </row>
    <row r="61" spans="1:11" x14ac:dyDescent="0.25">
      <c r="A61" s="3">
        <v>990005737001</v>
      </c>
      <c r="B61" t="s">
        <v>95</v>
      </c>
      <c r="C61" t="s">
        <v>13</v>
      </c>
      <c r="D61" t="s">
        <v>97</v>
      </c>
      <c r="E61">
        <v>3.1082023010989997E+48</v>
      </c>
      <c r="F61" s="1">
        <v>45169.631412037037</v>
      </c>
      <c r="G61" s="2">
        <v>45169</v>
      </c>
      <c r="H61" s="6">
        <v>992678054001</v>
      </c>
      <c r="I61" s="4">
        <v>0.51</v>
      </c>
      <c r="J61" s="4">
        <v>0.06</v>
      </c>
      <c r="K61" s="4">
        <v>0.56999999999999995</v>
      </c>
    </row>
    <row r="62" spans="1:11" x14ac:dyDescent="0.25">
      <c r="A62" s="3">
        <v>990005737001</v>
      </c>
      <c r="B62" t="s">
        <v>95</v>
      </c>
      <c r="C62" t="s">
        <v>13</v>
      </c>
      <c r="D62" t="s">
        <v>98</v>
      </c>
      <c r="E62">
        <v>3.1082023010989997E+48</v>
      </c>
      <c r="F62" s="1">
        <v>45169.631377314814</v>
      </c>
      <c r="G62" s="2">
        <v>45169</v>
      </c>
      <c r="H62" s="6">
        <v>992678054001</v>
      </c>
      <c r="I62" s="4">
        <v>0.51</v>
      </c>
      <c r="J62" s="4">
        <v>0.06</v>
      </c>
      <c r="K62" s="4">
        <v>0.56999999999999995</v>
      </c>
    </row>
    <row r="63" spans="1:11" x14ac:dyDescent="0.25">
      <c r="A63" s="3">
        <v>990005737001</v>
      </c>
      <c r="B63" t="s">
        <v>95</v>
      </c>
      <c r="C63" t="s">
        <v>13</v>
      </c>
      <c r="D63" t="s">
        <v>99</v>
      </c>
      <c r="E63">
        <v>3.1082023010989997E+48</v>
      </c>
      <c r="F63" s="1">
        <v>45169.631331018521</v>
      </c>
      <c r="G63" s="2">
        <v>45169</v>
      </c>
      <c r="H63" s="6">
        <v>992678054001</v>
      </c>
      <c r="I63" s="4">
        <v>0.51</v>
      </c>
      <c r="J63" s="4">
        <v>0.06</v>
      </c>
      <c r="K63" s="4">
        <v>0.56999999999999995</v>
      </c>
    </row>
    <row r="64" spans="1:11" x14ac:dyDescent="0.25">
      <c r="A64" s="3">
        <v>991266577001</v>
      </c>
      <c r="B64" t="s">
        <v>100</v>
      </c>
      <c r="C64" t="s">
        <v>13</v>
      </c>
      <c r="D64" t="s">
        <v>101</v>
      </c>
      <c r="E64">
        <v>3.1082023010991198E+48</v>
      </c>
      <c r="F64" s="1">
        <v>45169.806805555556</v>
      </c>
      <c r="G64" s="2">
        <v>45169</v>
      </c>
      <c r="H64" s="6">
        <v>992678054001</v>
      </c>
      <c r="I64" s="4">
        <v>4.46</v>
      </c>
      <c r="J64" s="4">
        <v>0.54</v>
      </c>
      <c r="K64" s="4">
        <v>5</v>
      </c>
    </row>
    <row r="65" spans="1:11" x14ac:dyDescent="0.25">
      <c r="A65" s="3">
        <v>992378395001</v>
      </c>
      <c r="B65" t="s">
        <v>39</v>
      </c>
      <c r="C65" t="s">
        <v>13</v>
      </c>
      <c r="D65" t="s">
        <v>102</v>
      </c>
      <c r="E65">
        <v>3.1082023010992301E+48</v>
      </c>
      <c r="F65" s="1">
        <v>45169.796747685185</v>
      </c>
      <c r="G65" s="2">
        <v>45169</v>
      </c>
      <c r="H65" s="6">
        <v>992678054001</v>
      </c>
      <c r="I65" s="4">
        <v>6.25</v>
      </c>
      <c r="J65" s="4">
        <v>0.75</v>
      </c>
      <c r="K65" s="4">
        <v>7</v>
      </c>
    </row>
    <row r="66" spans="1:11" x14ac:dyDescent="0.25">
      <c r="A66" s="3">
        <v>992378395001</v>
      </c>
      <c r="B66" t="s">
        <v>39</v>
      </c>
      <c r="C66" t="s">
        <v>13</v>
      </c>
      <c r="D66" t="s">
        <v>103</v>
      </c>
      <c r="E66">
        <v>3.1082023010992301E+48</v>
      </c>
      <c r="F66" s="1">
        <v>45169.796655092592</v>
      </c>
      <c r="G66" s="2">
        <v>45169</v>
      </c>
      <c r="H66" s="6">
        <v>992678054001</v>
      </c>
      <c r="I66" s="4">
        <v>13.39</v>
      </c>
      <c r="J66" s="4">
        <v>1.61</v>
      </c>
      <c r="K66" s="4">
        <v>15</v>
      </c>
    </row>
    <row r="67" spans="1:11" x14ac:dyDescent="0.25">
      <c r="I67" s="4"/>
      <c r="J67" s="4"/>
      <c r="K67" s="4"/>
    </row>
    <row r="68" spans="1:11" x14ac:dyDescent="0.25">
      <c r="I68" s="4"/>
      <c r="J68" s="4"/>
      <c r="K68" s="4"/>
    </row>
    <row r="69" spans="1:11" x14ac:dyDescent="0.25">
      <c r="I69" s="4">
        <f>SUM(I4:I68)</f>
        <v>7346.3200000000024</v>
      </c>
      <c r="J69" s="4">
        <f>SUM(J4:J68)</f>
        <v>427.0800000000001</v>
      </c>
      <c r="K69" s="4">
        <f>SUM(K4:K68)</f>
        <v>7775.2000000000007</v>
      </c>
    </row>
  </sheetData>
  <mergeCells count="1">
    <mergeCell ref="A1:D1"/>
  </mergeCell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2:L66"/>
  <sheetViews>
    <sheetView topLeftCell="A52" workbookViewId="0">
      <selection activeCell="L66" sqref="L66"/>
    </sheetView>
  </sheetViews>
  <sheetFormatPr baseColWidth="10" defaultRowHeight="15" x14ac:dyDescent="0.25"/>
  <cols>
    <col min="1" max="1" width="14" style="5" bestFit="1" customWidth="1"/>
    <col min="6" max="6" width="17.7109375" customWidth="1"/>
    <col min="8" max="8" width="15" style="5" customWidth="1"/>
  </cols>
  <sheetData>
    <row r="2" spans="1:12" x14ac:dyDescent="0.25">
      <c r="A2" s="5" t="s">
        <v>0</v>
      </c>
      <c r="B2" t="s">
        <v>1</v>
      </c>
      <c r="C2" t="s">
        <v>2</v>
      </c>
      <c r="D2" t="s">
        <v>3</v>
      </c>
      <c r="E2" t="s">
        <v>4</v>
      </c>
      <c r="F2" t="s">
        <v>5</v>
      </c>
      <c r="G2" t="s">
        <v>6</v>
      </c>
      <c r="H2" s="5" t="s">
        <v>7</v>
      </c>
      <c r="I2" t="s">
        <v>8</v>
      </c>
      <c r="J2" t="s">
        <v>9</v>
      </c>
      <c r="K2" t="s">
        <v>10</v>
      </c>
      <c r="L2" t="s">
        <v>11</v>
      </c>
    </row>
    <row r="3" spans="1:12" x14ac:dyDescent="0.25">
      <c r="A3" s="5">
        <v>1791287541001</v>
      </c>
      <c r="B3" t="s">
        <v>12</v>
      </c>
      <c r="C3" t="s">
        <v>13</v>
      </c>
      <c r="D3" t="s">
        <v>105</v>
      </c>
      <c r="E3">
        <v>1.09202301179128E+47</v>
      </c>
      <c r="F3" s="1">
        <v>45170.510960648149</v>
      </c>
      <c r="G3" s="2">
        <v>45170</v>
      </c>
      <c r="H3" s="5">
        <v>992678054001</v>
      </c>
      <c r="I3" s="4">
        <v>140</v>
      </c>
      <c r="J3" s="4">
        <v>16.8</v>
      </c>
      <c r="K3" s="4">
        <v>156.80000000000001</v>
      </c>
    </row>
    <row r="4" spans="1:12" x14ac:dyDescent="0.25">
      <c r="A4" s="5">
        <v>992539380001</v>
      </c>
      <c r="B4" t="s">
        <v>50</v>
      </c>
      <c r="C4" t="s">
        <v>13</v>
      </c>
      <c r="D4" t="s">
        <v>106</v>
      </c>
      <c r="E4">
        <v>1.0920230109925299E+47</v>
      </c>
      <c r="F4" s="1">
        <v>45170.915752314817</v>
      </c>
      <c r="G4" s="2">
        <v>45170</v>
      </c>
      <c r="H4" s="5">
        <v>992678054001</v>
      </c>
      <c r="I4" s="4">
        <v>4.46</v>
      </c>
      <c r="J4" s="4">
        <v>0.54</v>
      </c>
      <c r="K4" s="4">
        <v>5</v>
      </c>
    </row>
    <row r="5" spans="1:12" x14ac:dyDescent="0.25">
      <c r="A5" s="5">
        <v>1791251237001</v>
      </c>
      <c r="B5" t="s">
        <v>15</v>
      </c>
      <c r="C5" t="s">
        <v>13</v>
      </c>
      <c r="D5" t="s">
        <v>107</v>
      </c>
      <c r="E5">
        <v>1.09202301179125E+47</v>
      </c>
      <c r="F5" s="1">
        <v>45170.55541666667</v>
      </c>
      <c r="G5" s="2">
        <v>45170</v>
      </c>
      <c r="H5" s="5">
        <v>992678054001</v>
      </c>
      <c r="I5" s="4">
        <v>58.07</v>
      </c>
      <c r="J5" s="4">
        <v>6.97</v>
      </c>
      <c r="K5" s="4">
        <v>65.040000000000006</v>
      </c>
    </row>
    <row r="6" spans="1:12" x14ac:dyDescent="0.25">
      <c r="A6" s="5">
        <v>1791251237001</v>
      </c>
      <c r="B6" t="s">
        <v>15</v>
      </c>
      <c r="C6" t="s">
        <v>13</v>
      </c>
      <c r="D6" t="s">
        <v>108</v>
      </c>
      <c r="E6">
        <v>1.09202301179125E+47</v>
      </c>
      <c r="F6" s="1">
        <v>45170.570115740738</v>
      </c>
      <c r="G6" s="2">
        <v>45170</v>
      </c>
      <c r="H6" s="5">
        <v>992678054001</v>
      </c>
      <c r="I6" s="4">
        <v>97.47</v>
      </c>
      <c r="J6" s="4">
        <v>11.91</v>
      </c>
      <c r="K6" s="4">
        <v>111.18</v>
      </c>
    </row>
    <row r="7" spans="1:12" x14ac:dyDescent="0.25">
      <c r="A7" s="5">
        <v>930717152001</v>
      </c>
      <c r="B7" t="s">
        <v>109</v>
      </c>
      <c r="C7" t="s">
        <v>13</v>
      </c>
      <c r="D7" t="s">
        <v>110</v>
      </c>
      <c r="E7">
        <v>2.09202301093071E+47</v>
      </c>
      <c r="F7" s="1">
        <v>45171.375787037039</v>
      </c>
      <c r="G7" s="2">
        <v>45171</v>
      </c>
      <c r="H7" s="5">
        <v>992678054001</v>
      </c>
      <c r="I7" s="4">
        <v>4.0999999999999996</v>
      </c>
      <c r="J7" s="4">
        <v>0.49</v>
      </c>
      <c r="K7" s="4">
        <v>4.59</v>
      </c>
    </row>
    <row r="8" spans="1:12" x14ac:dyDescent="0.25">
      <c r="A8" s="5">
        <v>914150149001</v>
      </c>
      <c r="B8" t="s">
        <v>111</v>
      </c>
      <c r="C8" t="s">
        <v>13</v>
      </c>
      <c r="D8" t="s">
        <v>112</v>
      </c>
      <c r="E8">
        <v>4.0920230109141499E+47</v>
      </c>
      <c r="F8" s="1">
        <v>45173.516967592594</v>
      </c>
      <c r="G8" s="2">
        <v>45173</v>
      </c>
      <c r="H8" s="5">
        <v>992678054001</v>
      </c>
      <c r="I8" s="4">
        <v>89.46</v>
      </c>
      <c r="J8" s="4">
        <v>5.46</v>
      </c>
      <c r="K8" s="4">
        <v>94.92</v>
      </c>
    </row>
    <row r="9" spans="1:12" x14ac:dyDescent="0.25">
      <c r="A9" s="5">
        <v>992378395001</v>
      </c>
      <c r="B9" t="s">
        <v>39</v>
      </c>
      <c r="C9" t="s">
        <v>13</v>
      </c>
      <c r="D9" t="s">
        <v>113</v>
      </c>
      <c r="E9">
        <v>5.0920230109923703E+47</v>
      </c>
      <c r="F9" s="1">
        <v>45174.586331018516</v>
      </c>
      <c r="G9" s="2">
        <v>45174</v>
      </c>
      <c r="H9" s="5">
        <v>992678054001</v>
      </c>
      <c r="I9" s="4">
        <v>8.93</v>
      </c>
      <c r="J9" s="4">
        <v>1.07</v>
      </c>
      <c r="K9" s="4">
        <v>10</v>
      </c>
    </row>
    <row r="10" spans="1:12" x14ac:dyDescent="0.25">
      <c r="A10" s="5">
        <v>924380991001</v>
      </c>
      <c r="B10" t="s">
        <v>114</v>
      </c>
      <c r="C10" t="s">
        <v>13</v>
      </c>
      <c r="D10" t="s">
        <v>115</v>
      </c>
      <c r="E10">
        <v>5.0920230109243804E+47</v>
      </c>
      <c r="F10" s="1">
        <v>45174.517824074072</v>
      </c>
      <c r="G10" s="2">
        <v>45174</v>
      </c>
      <c r="H10" s="5">
        <v>992678054001</v>
      </c>
      <c r="I10" s="4">
        <v>71.989999999999995</v>
      </c>
      <c r="J10" s="4">
        <v>8.64</v>
      </c>
      <c r="K10" s="4">
        <v>80.63</v>
      </c>
    </row>
    <row r="11" spans="1:12" x14ac:dyDescent="0.25">
      <c r="A11" s="5">
        <v>992732458001</v>
      </c>
      <c r="B11" t="s">
        <v>17</v>
      </c>
      <c r="C11" t="s">
        <v>13</v>
      </c>
      <c r="D11" t="s">
        <v>116</v>
      </c>
      <c r="E11">
        <v>5.0920230109927297E+47</v>
      </c>
      <c r="F11" s="1">
        <v>45174.657685185186</v>
      </c>
      <c r="G11" s="2">
        <v>45174</v>
      </c>
      <c r="H11" s="5">
        <v>992678054001</v>
      </c>
      <c r="I11" s="4">
        <v>5.46</v>
      </c>
      <c r="J11" s="4">
        <v>0.66</v>
      </c>
      <c r="K11" s="4">
        <v>6.12</v>
      </c>
    </row>
    <row r="12" spans="1:12" x14ac:dyDescent="0.25">
      <c r="A12" s="5">
        <v>991266577001</v>
      </c>
      <c r="B12" t="s">
        <v>100</v>
      </c>
      <c r="C12" t="s">
        <v>13</v>
      </c>
      <c r="D12" t="s">
        <v>117</v>
      </c>
      <c r="E12">
        <v>5.0920230109912596E+47</v>
      </c>
      <c r="F12" s="1">
        <v>45174.371736111112</v>
      </c>
      <c r="G12" s="2">
        <v>45174</v>
      </c>
      <c r="H12" s="5">
        <v>992678054001</v>
      </c>
      <c r="I12" s="4">
        <v>4.46</v>
      </c>
      <c r="J12" s="4">
        <v>0.54</v>
      </c>
      <c r="K12" s="4">
        <v>5</v>
      </c>
    </row>
    <row r="13" spans="1:12" x14ac:dyDescent="0.25">
      <c r="A13" s="5">
        <v>993074659001</v>
      </c>
      <c r="B13" t="s">
        <v>78</v>
      </c>
      <c r="C13" t="s">
        <v>13</v>
      </c>
      <c r="D13" t="s">
        <v>118</v>
      </c>
      <c r="E13">
        <v>6.0920230109930697E+47</v>
      </c>
      <c r="F13" s="1">
        <v>45175.624074074076</v>
      </c>
      <c r="G13" s="2">
        <v>45175</v>
      </c>
      <c r="H13" s="5">
        <v>992678054001</v>
      </c>
      <c r="I13" s="4">
        <v>1.79</v>
      </c>
      <c r="J13" s="4">
        <v>0.21</v>
      </c>
      <c r="K13" s="4">
        <v>2</v>
      </c>
    </row>
    <row r="14" spans="1:12" x14ac:dyDescent="0.25">
      <c r="A14" s="5">
        <v>1790041220001</v>
      </c>
      <c r="B14" t="s">
        <v>28</v>
      </c>
      <c r="C14" t="s">
        <v>13</v>
      </c>
      <c r="D14" t="s">
        <v>119</v>
      </c>
      <c r="E14">
        <v>6.0920230117900402E+47</v>
      </c>
      <c r="F14" s="1">
        <v>45175.58148148148</v>
      </c>
      <c r="G14" s="2">
        <v>45175</v>
      </c>
      <c r="H14" s="5">
        <v>992678054001</v>
      </c>
      <c r="I14" s="4">
        <v>1.95</v>
      </c>
      <c r="J14" s="4">
        <v>0.23</v>
      </c>
      <c r="K14" s="4">
        <v>2.1800000000000002</v>
      </c>
    </row>
    <row r="15" spans="1:12" x14ac:dyDescent="0.25">
      <c r="A15" s="5">
        <v>992378395001</v>
      </c>
      <c r="B15" t="s">
        <v>39</v>
      </c>
      <c r="C15" t="s">
        <v>13</v>
      </c>
      <c r="D15" t="s">
        <v>120</v>
      </c>
      <c r="E15">
        <v>6.0920230109923703E+47</v>
      </c>
      <c r="F15" s="1">
        <v>45175.587071759262</v>
      </c>
      <c r="G15" s="2">
        <v>45175</v>
      </c>
      <c r="H15" s="5">
        <v>992678054001</v>
      </c>
      <c r="I15" s="4">
        <v>13.39</v>
      </c>
      <c r="J15" s="4">
        <v>1.61</v>
      </c>
      <c r="K15" s="4">
        <v>15</v>
      </c>
    </row>
    <row r="16" spans="1:12" x14ac:dyDescent="0.25">
      <c r="A16" s="5">
        <v>992717041001</v>
      </c>
      <c r="B16" t="s">
        <v>33</v>
      </c>
      <c r="C16" t="s">
        <v>13</v>
      </c>
      <c r="D16" t="s">
        <v>121</v>
      </c>
      <c r="E16">
        <v>7.0920230109927103E+47</v>
      </c>
      <c r="F16" s="1">
        <v>45176.369537037041</v>
      </c>
      <c r="G16" s="2">
        <v>45176</v>
      </c>
      <c r="H16" s="5">
        <v>992678054001</v>
      </c>
      <c r="I16" s="4">
        <v>149.69999999999999</v>
      </c>
      <c r="J16" s="4">
        <v>17.96</v>
      </c>
      <c r="K16" s="4">
        <v>167.66</v>
      </c>
    </row>
    <row r="17" spans="1:11" x14ac:dyDescent="0.25">
      <c r="A17" s="5">
        <v>1791256115001</v>
      </c>
      <c r="B17" t="s">
        <v>37</v>
      </c>
      <c r="C17" t="s">
        <v>13</v>
      </c>
      <c r="D17" t="s">
        <v>122</v>
      </c>
      <c r="E17">
        <v>8.0920230117912507E+47</v>
      </c>
      <c r="F17" s="1">
        <v>45177.304884259262</v>
      </c>
      <c r="G17" s="2">
        <v>45177</v>
      </c>
      <c r="H17" s="5">
        <v>992678054001</v>
      </c>
      <c r="I17" s="4">
        <v>50</v>
      </c>
      <c r="J17" s="4">
        <v>6</v>
      </c>
      <c r="K17" s="4">
        <v>56</v>
      </c>
    </row>
    <row r="18" spans="1:11" x14ac:dyDescent="0.25">
      <c r="A18" s="5">
        <v>992739401001</v>
      </c>
      <c r="B18" t="s">
        <v>74</v>
      </c>
      <c r="C18" t="s">
        <v>13</v>
      </c>
      <c r="D18" t="s">
        <v>123</v>
      </c>
      <c r="E18">
        <v>8.0920230109927306E+47</v>
      </c>
      <c r="F18" s="1">
        <v>45177.337604166663</v>
      </c>
      <c r="G18" s="2">
        <v>45177</v>
      </c>
      <c r="H18" s="5">
        <v>992678054001</v>
      </c>
      <c r="I18" s="4">
        <v>4.46</v>
      </c>
      <c r="J18" s="4">
        <v>0.54</v>
      </c>
      <c r="K18" s="4">
        <v>5</v>
      </c>
    </row>
    <row r="19" spans="1:11" x14ac:dyDescent="0.25">
      <c r="A19" s="5">
        <v>991450009001</v>
      </c>
      <c r="B19" t="s">
        <v>48</v>
      </c>
      <c r="C19" t="s">
        <v>13</v>
      </c>
      <c r="D19" t="s">
        <v>124</v>
      </c>
      <c r="E19">
        <v>9.0920230109914496E+47</v>
      </c>
      <c r="F19" s="1">
        <v>45179.135509259257</v>
      </c>
      <c r="G19" s="2">
        <v>45178</v>
      </c>
      <c r="H19" s="5">
        <v>992678054001</v>
      </c>
      <c r="I19" s="4">
        <v>15.55</v>
      </c>
      <c r="J19" s="4">
        <v>0.01</v>
      </c>
      <c r="K19" s="4">
        <v>15.56</v>
      </c>
    </row>
    <row r="20" spans="1:11" x14ac:dyDescent="0.25">
      <c r="A20" s="5">
        <v>991450009001</v>
      </c>
      <c r="B20" t="s">
        <v>48</v>
      </c>
      <c r="C20" t="s">
        <v>13</v>
      </c>
      <c r="D20" t="s">
        <v>125</v>
      </c>
      <c r="E20">
        <v>9.0920230109914496E+47</v>
      </c>
      <c r="F20" s="1">
        <v>45179.135451388887</v>
      </c>
      <c r="G20" s="2">
        <v>45178</v>
      </c>
      <c r="H20" s="5">
        <v>992678054001</v>
      </c>
      <c r="I20" s="4">
        <v>24.1</v>
      </c>
      <c r="J20" s="4">
        <v>0.01</v>
      </c>
      <c r="K20" s="4">
        <v>24.11</v>
      </c>
    </row>
    <row r="21" spans="1:11" x14ac:dyDescent="0.25">
      <c r="A21" s="5">
        <v>991450009001</v>
      </c>
      <c r="B21" t="s">
        <v>48</v>
      </c>
      <c r="C21" t="s">
        <v>13</v>
      </c>
      <c r="D21" t="s">
        <v>126</v>
      </c>
      <c r="E21">
        <v>9.0920230109914496E+47</v>
      </c>
      <c r="F21" s="1">
        <v>45179.173877314817</v>
      </c>
      <c r="G21" s="2">
        <v>45178</v>
      </c>
      <c r="H21" s="5">
        <v>992678054001</v>
      </c>
      <c r="I21" s="4">
        <v>2.73</v>
      </c>
      <c r="J21" s="4">
        <v>0.01</v>
      </c>
      <c r="K21" s="4">
        <v>2.74</v>
      </c>
    </row>
    <row r="22" spans="1:11" x14ac:dyDescent="0.25">
      <c r="A22" s="5">
        <v>991450009001</v>
      </c>
      <c r="B22" t="s">
        <v>48</v>
      </c>
      <c r="C22" t="s">
        <v>13</v>
      </c>
      <c r="D22" t="s">
        <v>127</v>
      </c>
      <c r="E22">
        <v>9.0920230109914496E+47</v>
      </c>
      <c r="F22" s="1">
        <v>45179.165023148147</v>
      </c>
      <c r="G22" s="2">
        <v>45178</v>
      </c>
      <c r="H22" s="5">
        <v>992678054001</v>
      </c>
      <c r="I22" s="4">
        <v>570.08000000000004</v>
      </c>
      <c r="J22" s="4">
        <v>1.36</v>
      </c>
      <c r="K22" s="4">
        <v>571.44000000000005</v>
      </c>
    </row>
    <row r="23" spans="1:11" x14ac:dyDescent="0.25">
      <c r="A23" s="5">
        <v>991450009001</v>
      </c>
      <c r="B23" t="s">
        <v>48</v>
      </c>
      <c r="C23" t="s">
        <v>13</v>
      </c>
      <c r="D23" t="s">
        <v>128</v>
      </c>
      <c r="E23">
        <v>9.0920230109914496E+47</v>
      </c>
      <c r="F23" s="1">
        <v>45179.175057870372</v>
      </c>
      <c r="G23" s="2">
        <v>45178</v>
      </c>
      <c r="H23" s="5">
        <v>992678054001</v>
      </c>
      <c r="I23" s="4">
        <v>5.58</v>
      </c>
      <c r="J23" s="4">
        <v>0.01</v>
      </c>
      <c r="K23" s="4">
        <v>5.59</v>
      </c>
    </row>
    <row r="24" spans="1:11" x14ac:dyDescent="0.25">
      <c r="A24" s="5">
        <v>991450009001</v>
      </c>
      <c r="B24" t="s">
        <v>48</v>
      </c>
      <c r="C24" t="s">
        <v>13</v>
      </c>
      <c r="D24" t="s">
        <v>129</v>
      </c>
      <c r="E24">
        <v>9.0920230109914496E+47</v>
      </c>
      <c r="F24" s="1">
        <v>45179.158136574071</v>
      </c>
      <c r="G24" s="2">
        <v>45178</v>
      </c>
      <c r="H24" s="5">
        <v>992678054001</v>
      </c>
      <c r="I24" s="4">
        <v>66.84</v>
      </c>
      <c r="J24" s="4">
        <v>0.01</v>
      </c>
      <c r="K24" s="4">
        <v>66.849999999999994</v>
      </c>
    </row>
    <row r="25" spans="1:11" x14ac:dyDescent="0.25">
      <c r="A25" s="5">
        <v>968599020001</v>
      </c>
      <c r="B25" t="s">
        <v>45</v>
      </c>
      <c r="C25" t="s">
        <v>13</v>
      </c>
      <c r="D25" t="s">
        <v>130</v>
      </c>
      <c r="E25">
        <v>1.10920230109685E+48</v>
      </c>
      <c r="F25" s="1">
        <v>45182.754537037035</v>
      </c>
      <c r="G25" s="2">
        <v>45180</v>
      </c>
      <c r="H25" s="5">
        <v>992678054001</v>
      </c>
      <c r="I25" s="4">
        <v>51.13</v>
      </c>
      <c r="J25" s="4">
        <v>0</v>
      </c>
      <c r="K25" s="4">
        <v>51.13</v>
      </c>
    </row>
    <row r="26" spans="1:11" x14ac:dyDescent="0.25">
      <c r="A26" s="5">
        <v>968599020001</v>
      </c>
      <c r="B26" t="s">
        <v>45</v>
      </c>
      <c r="C26" t="s">
        <v>13</v>
      </c>
      <c r="D26" t="s">
        <v>131</v>
      </c>
      <c r="E26">
        <v>1.10920230109685E+48</v>
      </c>
      <c r="F26" s="1">
        <v>45182.766736111109</v>
      </c>
      <c r="G26" s="2">
        <v>45180</v>
      </c>
      <c r="H26" s="5">
        <v>992678054001</v>
      </c>
      <c r="I26" s="4">
        <v>229.37</v>
      </c>
      <c r="J26" s="4">
        <v>0</v>
      </c>
      <c r="K26" s="4">
        <v>229.37</v>
      </c>
    </row>
    <row r="27" spans="1:11" x14ac:dyDescent="0.25">
      <c r="A27" s="5">
        <v>968599020001</v>
      </c>
      <c r="B27" t="s">
        <v>45</v>
      </c>
      <c r="C27" t="s">
        <v>13</v>
      </c>
      <c r="D27" t="s">
        <v>132</v>
      </c>
      <c r="E27">
        <v>1.10920230109685E+48</v>
      </c>
      <c r="F27" s="1">
        <v>45182.76703703704</v>
      </c>
      <c r="G27" s="2">
        <v>45180</v>
      </c>
      <c r="H27" s="5">
        <v>992678054001</v>
      </c>
      <c r="I27" s="4">
        <v>5.6</v>
      </c>
      <c r="J27" s="4">
        <v>0</v>
      </c>
      <c r="K27" s="4">
        <v>5.6</v>
      </c>
    </row>
    <row r="28" spans="1:11" x14ac:dyDescent="0.25">
      <c r="A28" s="5">
        <v>968599020001</v>
      </c>
      <c r="B28" t="s">
        <v>45</v>
      </c>
      <c r="C28" t="s">
        <v>13</v>
      </c>
      <c r="D28" t="s">
        <v>133</v>
      </c>
      <c r="E28">
        <v>1.10920230109685E+48</v>
      </c>
      <c r="F28" s="1">
        <v>45182.766770833332</v>
      </c>
      <c r="G28" s="2">
        <v>45180</v>
      </c>
      <c r="H28" s="5">
        <v>992678054001</v>
      </c>
      <c r="I28" s="4">
        <v>9.1</v>
      </c>
      <c r="J28" s="4">
        <v>0</v>
      </c>
      <c r="K28" s="4">
        <v>9.1</v>
      </c>
    </row>
    <row r="29" spans="1:11" x14ac:dyDescent="0.25">
      <c r="A29" s="5">
        <v>968599020001</v>
      </c>
      <c r="B29" t="s">
        <v>45</v>
      </c>
      <c r="C29" t="s">
        <v>13</v>
      </c>
      <c r="D29" t="s">
        <v>134</v>
      </c>
      <c r="E29">
        <v>1.10920230109685E+48</v>
      </c>
      <c r="F29" s="1">
        <v>45182.768310185187</v>
      </c>
      <c r="G29" s="2">
        <v>45180</v>
      </c>
      <c r="H29" s="5">
        <v>992678054001</v>
      </c>
      <c r="I29" s="4">
        <v>287.14</v>
      </c>
      <c r="J29" s="4">
        <v>0</v>
      </c>
      <c r="K29" s="4">
        <v>287.14</v>
      </c>
    </row>
    <row r="30" spans="1:11" x14ac:dyDescent="0.25">
      <c r="A30" s="5">
        <v>968599020001</v>
      </c>
      <c r="B30" t="s">
        <v>45</v>
      </c>
      <c r="C30" t="s">
        <v>13</v>
      </c>
      <c r="D30" t="s">
        <v>135</v>
      </c>
      <c r="E30">
        <v>1.10920230109685E+48</v>
      </c>
      <c r="F30" s="1">
        <v>45182.786412037036</v>
      </c>
      <c r="G30" s="2">
        <v>45180</v>
      </c>
      <c r="H30" s="5">
        <v>992678054001</v>
      </c>
      <c r="I30" s="4">
        <v>305.27</v>
      </c>
      <c r="J30" s="4">
        <v>0</v>
      </c>
      <c r="K30" s="4">
        <v>305.27</v>
      </c>
    </row>
    <row r="31" spans="1:11" x14ac:dyDescent="0.25">
      <c r="A31" s="5">
        <v>992378395001</v>
      </c>
      <c r="B31" t="s">
        <v>39</v>
      </c>
      <c r="C31" t="s">
        <v>13</v>
      </c>
      <c r="D31" t="s">
        <v>136</v>
      </c>
      <c r="E31">
        <v>1.10920230109923E+48</v>
      </c>
      <c r="F31" s="1">
        <v>45180.594918981478</v>
      </c>
      <c r="G31" s="2">
        <v>45180</v>
      </c>
      <c r="H31" s="5">
        <v>992678054001</v>
      </c>
      <c r="I31" s="4">
        <v>13.39</v>
      </c>
      <c r="J31" s="4">
        <v>1.61</v>
      </c>
      <c r="K31" s="4">
        <v>15</v>
      </c>
    </row>
    <row r="32" spans="1:11" x14ac:dyDescent="0.25">
      <c r="A32" s="5">
        <v>913199352001</v>
      </c>
      <c r="B32" t="s">
        <v>137</v>
      </c>
      <c r="C32" t="s">
        <v>13</v>
      </c>
      <c r="D32" t="s">
        <v>138</v>
      </c>
      <c r="E32">
        <v>1.20920230109131E+48</v>
      </c>
      <c r="F32" s="1">
        <v>45181.649340277778</v>
      </c>
      <c r="G32" s="2">
        <v>45181</v>
      </c>
      <c r="H32" s="5">
        <v>992678054001</v>
      </c>
      <c r="I32" s="4">
        <v>9.3699999999999992</v>
      </c>
      <c r="J32" s="4">
        <v>1.1200000000000001</v>
      </c>
      <c r="K32" s="4">
        <v>10.49</v>
      </c>
    </row>
    <row r="33" spans="1:11" x14ac:dyDescent="0.25">
      <c r="A33" s="5">
        <v>992739401001</v>
      </c>
      <c r="B33" t="s">
        <v>74</v>
      </c>
      <c r="C33" t="s">
        <v>13</v>
      </c>
      <c r="D33" t="s">
        <v>139</v>
      </c>
      <c r="E33">
        <v>1.3092023010992699E+48</v>
      </c>
      <c r="F33" s="1">
        <v>45182.382025462961</v>
      </c>
      <c r="G33" s="2">
        <v>45182</v>
      </c>
      <c r="H33" s="5">
        <v>992678054001</v>
      </c>
      <c r="I33" s="4">
        <v>8.93</v>
      </c>
      <c r="J33" s="4">
        <v>1.07</v>
      </c>
      <c r="K33" s="4">
        <v>10</v>
      </c>
    </row>
    <row r="34" spans="1:11" x14ac:dyDescent="0.25">
      <c r="A34" s="5">
        <v>925398695001</v>
      </c>
      <c r="B34" t="s">
        <v>140</v>
      </c>
      <c r="C34" t="s">
        <v>13</v>
      </c>
      <c r="D34" t="s">
        <v>141</v>
      </c>
      <c r="E34">
        <v>1.30920230109253E+48</v>
      </c>
      <c r="F34" s="1">
        <v>45182.436712962961</v>
      </c>
      <c r="G34" s="2">
        <v>45182</v>
      </c>
      <c r="H34" s="5">
        <v>992678054001</v>
      </c>
      <c r="I34" s="4">
        <v>179.35</v>
      </c>
      <c r="J34" s="4">
        <v>6.26</v>
      </c>
      <c r="K34" s="4">
        <v>185.61</v>
      </c>
    </row>
    <row r="35" spans="1:11" x14ac:dyDescent="0.25">
      <c r="A35" s="5">
        <v>992280778001</v>
      </c>
      <c r="B35" t="s">
        <v>142</v>
      </c>
      <c r="C35" t="s">
        <v>13</v>
      </c>
      <c r="D35" t="s">
        <v>143</v>
      </c>
      <c r="E35">
        <v>1.3092023010992199E+48</v>
      </c>
      <c r="F35" s="1">
        <v>45182.709768518522</v>
      </c>
      <c r="G35" s="2">
        <v>45182</v>
      </c>
      <c r="H35" s="5">
        <v>992678054001</v>
      </c>
      <c r="I35" s="4">
        <v>26.79</v>
      </c>
      <c r="J35" s="4">
        <v>3.21</v>
      </c>
      <c r="K35" s="4">
        <v>30</v>
      </c>
    </row>
    <row r="36" spans="1:11" x14ac:dyDescent="0.25">
      <c r="A36" s="5">
        <v>913523296001</v>
      </c>
      <c r="B36" t="s">
        <v>66</v>
      </c>
      <c r="C36" t="s">
        <v>13</v>
      </c>
      <c r="D36" t="s">
        <v>144</v>
      </c>
      <c r="E36">
        <v>1.40920230109135E+48</v>
      </c>
      <c r="F36" s="1">
        <v>45183.482141203705</v>
      </c>
      <c r="G36" s="2">
        <v>45183</v>
      </c>
      <c r="H36" s="5">
        <v>992678054001</v>
      </c>
      <c r="I36" s="4">
        <v>991.57</v>
      </c>
      <c r="J36" s="4">
        <v>118.99</v>
      </c>
      <c r="K36" s="4">
        <v>1110.56</v>
      </c>
    </row>
    <row r="37" spans="1:11" x14ac:dyDescent="0.25">
      <c r="A37" s="5">
        <v>912845260001</v>
      </c>
      <c r="B37" t="s">
        <v>145</v>
      </c>
      <c r="C37" t="s">
        <v>13</v>
      </c>
      <c r="D37" t="s">
        <v>146</v>
      </c>
      <c r="E37">
        <v>1.40920230109128E+48</v>
      </c>
      <c r="F37" s="1">
        <v>45183.611388888887</v>
      </c>
      <c r="G37" s="2">
        <v>45183</v>
      </c>
      <c r="H37" s="5">
        <v>992678054001</v>
      </c>
      <c r="I37" s="4">
        <v>2.23</v>
      </c>
      <c r="J37" s="4">
        <v>0.27</v>
      </c>
      <c r="K37" s="4">
        <v>2.5</v>
      </c>
    </row>
    <row r="38" spans="1:11" x14ac:dyDescent="0.25">
      <c r="A38" s="5">
        <v>912845260001</v>
      </c>
      <c r="B38" t="s">
        <v>145</v>
      </c>
      <c r="C38" t="s">
        <v>13</v>
      </c>
      <c r="D38" t="s">
        <v>147</v>
      </c>
      <c r="E38">
        <v>1.40920230109128E+48</v>
      </c>
      <c r="F38" s="1">
        <v>45183.610613425924</v>
      </c>
      <c r="G38" s="2">
        <v>45183</v>
      </c>
      <c r="H38" s="5">
        <v>992678054001</v>
      </c>
      <c r="I38" s="4">
        <v>1.39</v>
      </c>
      <c r="J38" s="4">
        <v>0.17</v>
      </c>
      <c r="K38" s="4">
        <v>1.56</v>
      </c>
    </row>
    <row r="39" spans="1:11" x14ac:dyDescent="0.25">
      <c r="A39" s="5">
        <v>1791310063001</v>
      </c>
      <c r="B39" t="s">
        <v>24</v>
      </c>
      <c r="C39" t="s">
        <v>13</v>
      </c>
      <c r="D39" t="s">
        <v>148</v>
      </c>
      <c r="E39">
        <v>1.40920230117913E+48</v>
      </c>
      <c r="F39" s="1">
        <v>45187.132245370369</v>
      </c>
      <c r="G39" s="2">
        <v>45183</v>
      </c>
      <c r="H39" s="5">
        <v>992678054001</v>
      </c>
      <c r="I39" s="4">
        <v>7.99</v>
      </c>
      <c r="J39" s="4">
        <v>0.96</v>
      </c>
      <c r="K39" s="4">
        <v>8.9499999999999993</v>
      </c>
    </row>
    <row r="40" spans="1:11" x14ac:dyDescent="0.25">
      <c r="A40" s="5">
        <v>930717152001</v>
      </c>
      <c r="B40" t="s">
        <v>109</v>
      </c>
      <c r="C40" t="s">
        <v>13</v>
      </c>
      <c r="D40" t="s">
        <v>149</v>
      </c>
      <c r="E40">
        <v>1.5092023010930698E+48</v>
      </c>
      <c r="F40" s="1">
        <v>45184.649988425925</v>
      </c>
      <c r="G40" s="2">
        <v>45184</v>
      </c>
      <c r="H40" s="5">
        <v>992678054001</v>
      </c>
      <c r="I40" s="4">
        <v>95.59</v>
      </c>
      <c r="J40" s="4">
        <v>11.47</v>
      </c>
      <c r="K40" s="4">
        <v>107.06</v>
      </c>
    </row>
    <row r="41" spans="1:11" x14ac:dyDescent="0.25">
      <c r="A41" s="5">
        <v>991331859001</v>
      </c>
      <c r="B41" t="s">
        <v>150</v>
      </c>
      <c r="C41" t="s">
        <v>13</v>
      </c>
      <c r="D41" t="s">
        <v>151</v>
      </c>
      <c r="E41">
        <v>1.8092023010991302E+48</v>
      </c>
      <c r="F41" s="1">
        <v>45187.527048611111</v>
      </c>
      <c r="G41" s="2">
        <v>45187</v>
      </c>
      <c r="H41" s="5">
        <v>992678054001</v>
      </c>
      <c r="I41" s="4">
        <v>13.39</v>
      </c>
      <c r="J41" s="4">
        <v>1.61</v>
      </c>
      <c r="K41" s="4">
        <v>15</v>
      </c>
    </row>
    <row r="42" spans="1:11" x14ac:dyDescent="0.25">
      <c r="A42" s="5">
        <v>992378395001</v>
      </c>
      <c r="B42" t="s">
        <v>39</v>
      </c>
      <c r="C42" t="s">
        <v>13</v>
      </c>
      <c r="D42" t="s">
        <v>152</v>
      </c>
      <c r="E42">
        <v>1.9092023010992299E+48</v>
      </c>
      <c r="F42" s="1">
        <v>45188.60497685185</v>
      </c>
      <c r="G42" s="2">
        <v>45188</v>
      </c>
      <c r="H42" s="5">
        <v>992678054001</v>
      </c>
      <c r="I42" s="4">
        <v>11.61</v>
      </c>
      <c r="J42" s="4">
        <v>1.39</v>
      </c>
      <c r="K42" s="4">
        <v>13</v>
      </c>
    </row>
    <row r="43" spans="1:11" x14ac:dyDescent="0.25">
      <c r="A43" s="5">
        <v>1790041220001</v>
      </c>
      <c r="B43" t="s">
        <v>28</v>
      </c>
      <c r="C43" t="s">
        <v>13</v>
      </c>
      <c r="D43" t="s">
        <v>153</v>
      </c>
      <c r="E43">
        <v>1.9092023011790001E+48</v>
      </c>
      <c r="F43" s="1">
        <v>45188.602430555555</v>
      </c>
      <c r="G43" s="2">
        <v>45188</v>
      </c>
      <c r="H43" s="5">
        <v>992678054001</v>
      </c>
      <c r="I43" s="4">
        <v>3.43</v>
      </c>
      <c r="J43" s="4">
        <v>0.41</v>
      </c>
      <c r="K43" s="4">
        <v>3.84</v>
      </c>
    </row>
    <row r="44" spans="1:11" x14ac:dyDescent="0.25">
      <c r="A44" s="5">
        <v>919673319001</v>
      </c>
      <c r="B44" t="s">
        <v>154</v>
      </c>
      <c r="C44" t="s">
        <v>13</v>
      </c>
      <c r="D44" t="s">
        <v>155</v>
      </c>
      <c r="E44">
        <v>2.0092023010919601E+48</v>
      </c>
      <c r="F44" s="1">
        <v>45189.435902777775</v>
      </c>
      <c r="G44" s="2">
        <v>45189</v>
      </c>
      <c r="H44" s="5">
        <v>992678054001</v>
      </c>
      <c r="I44" s="4">
        <v>30</v>
      </c>
      <c r="J44" s="4">
        <v>0</v>
      </c>
      <c r="K44" s="4">
        <v>30</v>
      </c>
    </row>
    <row r="45" spans="1:11" x14ac:dyDescent="0.25">
      <c r="A45" s="5">
        <v>992539380001</v>
      </c>
      <c r="B45" t="s">
        <v>50</v>
      </c>
      <c r="C45" t="s">
        <v>13</v>
      </c>
      <c r="D45" t="s">
        <v>156</v>
      </c>
      <c r="E45">
        <v>2.0092023010992501E+48</v>
      </c>
      <c r="F45" s="1">
        <v>45189.673402777778</v>
      </c>
      <c r="G45" s="2">
        <v>45189</v>
      </c>
      <c r="H45" s="5">
        <v>992678054001</v>
      </c>
      <c r="I45" s="4">
        <v>2.68</v>
      </c>
      <c r="J45" s="4">
        <v>0.32</v>
      </c>
      <c r="K45" s="4">
        <v>3</v>
      </c>
    </row>
    <row r="46" spans="1:11" x14ac:dyDescent="0.25">
      <c r="A46" s="5">
        <v>1791768892001</v>
      </c>
      <c r="B46" t="s">
        <v>61</v>
      </c>
      <c r="C46" t="s">
        <v>13</v>
      </c>
      <c r="D46" t="s">
        <v>157</v>
      </c>
      <c r="E46">
        <v>2.10920230117917E+48</v>
      </c>
      <c r="F46" s="1">
        <v>45190.66747685185</v>
      </c>
      <c r="G46" s="2">
        <v>45190</v>
      </c>
      <c r="H46" s="5">
        <v>992678054001</v>
      </c>
      <c r="I46" s="4">
        <v>1060</v>
      </c>
      <c r="J46" s="4">
        <v>0</v>
      </c>
      <c r="K46" s="4">
        <v>1060</v>
      </c>
    </row>
    <row r="47" spans="1:11" x14ac:dyDescent="0.25">
      <c r="A47" s="5">
        <v>1791768892001</v>
      </c>
      <c r="B47" t="s">
        <v>61</v>
      </c>
      <c r="C47" t="s">
        <v>13</v>
      </c>
      <c r="D47" t="s">
        <v>158</v>
      </c>
      <c r="E47">
        <v>2.10920230117917E+48</v>
      </c>
      <c r="F47" s="1">
        <v>45190.66783564815</v>
      </c>
      <c r="G47" s="2">
        <v>45190</v>
      </c>
      <c r="H47" s="5">
        <v>992678054001</v>
      </c>
      <c r="I47" s="4">
        <v>265</v>
      </c>
      <c r="J47" s="4">
        <v>31.8</v>
      </c>
      <c r="K47" s="4">
        <v>296.8</v>
      </c>
    </row>
    <row r="48" spans="1:11" x14ac:dyDescent="0.25">
      <c r="A48" s="5">
        <v>993134570001</v>
      </c>
      <c r="B48" t="s">
        <v>159</v>
      </c>
      <c r="C48" t="s">
        <v>13</v>
      </c>
      <c r="D48" t="s">
        <v>160</v>
      </c>
      <c r="E48">
        <v>2.5092023010993099E+48</v>
      </c>
      <c r="F48" s="1">
        <v>45194.554178240738</v>
      </c>
      <c r="G48" s="2">
        <v>45194</v>
      </c>
      <c r="H48" s="5">
        <v>992678054001</v>
      </c>
      <c r="I48" s="4">
        <v>13.39</v>
      </c>
      <c r="J48" s="4">
        <v>1.61</v>
      </c>
      <c r="K48" s="4">
        <v>15</v>
      </c>
    </row>
    <row r="49" spans="1:11" x14ac:dyDescent="0.25">
      <c r="A49" s="5">
        <v>1791768892001</v>
      </c>
      <c r="B49" t="s">
        <v>61</v>
      </c>
      <c r="C49" t="s">
        <v>13</v>
      </c>
      <c r="D49" t="s">
        <v>161</v>
      </c>
      <c r="E49">
        <v>2.6092023011791701E+48</v>
      </c>
      <c r="F49" s="1">
        <v>45195.702604166669</v>
      </c>
      <c r="G49" s="2">
        <v>45195</v>
      </c>
      <c r="H49" s="5">
        <v>992678054001</v>
      </c>
      <c r="I49" s="4">
        <v>265</v>
      </c>
      <c r="J49" s="4">
        <v>31.8</v>
      </c>
      <c r="K49" s="4">
        <v>296.8</v>
      </c>
    </row>
    <row r="50" spans="1:11" x14ac:dyDescent="0.25">
      <c r="A50" s="5">
        <v>990005737001</v>
      </c>
      <c r="B50" t="s">
        <v>95</v>
      </c>
      <c r="C50" t="s">
        <v>13</v>
      </c>
      <c r="D50" t="s">
        <v>162</v>
      </c>
      <c r="E50">
        <v>2.6092023010990001E+48</v>
      </c>
      <c r="F50" s="1">
        <v>45195.695196759261</v>
      </c>
      <c r="G50" s="2">
        <v>45195</v>
      </c>
      <c r="H50" s="5">
        <v>992678054001</v>
      </c>
      <c r="I50" s="4">
        <v>0.51</v>
      </c>
      <c r="J50" s="4">
        <v>0.06</v>
      </c>
      <c r="K50" s="4">
        <v>0.56999999999999995</v>
      </c>
    </row>
    <row r="51" spans="1:11" x14ac:dyDescent="0.25">
      <c r="A51" s="5">
        <v>990005737001</v>
      </c>
      <c r="B51" t="s">
        <v>95</v>
      </c>
      <c r="C51" t="s">
        <v>13</v>
      </c>
      <c r="D51" t="s">
        <v>163</v>
      </c>
      <c r="E51">
        <v>2.6092023010990001E+48</v>
      </c>
      <c r="F51" s="1">
        <v>45195.69939814815</v>
      </c>
      <c r="G51" s="2">
        <v>45195</v>
      </c>
      <c r="H51" s="5">
        <v>992678054001</v>
      </c>
      <c r="I51" s="4">
        <v>0.51</v>
      </c>
      <c r="J51" s="4">
        <v>0.06</v>
      </c>
      <c r="K51" s="4">
        <v>0.56999999999999995</v>
      </c>
    </row>
    <row r="52" spans="1:11" x14ac:dyDescent="0.25">
      <c r="A52" s="5">
        <v>990005737001</v>
      </c>
      <c r="B52" t="s">
        <v>95</v>
      </c>
      <c r="C52" t="s">
        <v>13</v>
      </c>
      <c r="D52" t="s">
        <v>164</v>
      </c>
      <c r="E52">
        <v>2.6092023010990001E+48</v>
      </c>
      <c r="F52" s="1">
        <v>45195.688298611109</v>
      </c>
      <c r="G52" s="2">
        <v>45195</v>
      </c>
      <c r="H52" s="5">
        <v>992678054001</v>
      </c>
      <c r="I52" s="4">
        <v>0.51</v>
      </c>
      <c r="J52" s="4">
        <v>0.06</v>
      </c>
      <c r="K52" s="4">
        <v>0.56999999999999995</v>
      </c>
    </row>
    <row r="53" spans="1:11" x14ac:dyDescent="0.25">
      <c r="A53" s="5">
        <v>990005737001</v>
      </c>
      <c r="B53" t="s">
        <v>95</v>
      </c>
      <c r="C53" t="s">
        <v>13</v>
      </c>
      <c r="D53" t="s">
        <v>165</v>
      </c>
      <c r="E53">
        <v>2.6092023010990001E+48</v>
      </c>
      <c r="F53" s="1">
        <v>45195.68550925926</v>
      </c>
      <c r="G53" s="2">
        <v>45195</v>
      </c>
      <c r="H53" s="5">
        <v>992678054001</v>
      </c>
      <c r="I53" s="4">
        <v>0.51</v>
      </c>
      <c r="J53" s="4">
        <v>0.06</v>
      </c>
      <c r="K53" s="4">
        <v>0.56999999999999995</v>
      </c>
    </row>
    <row r="54" spans="1:11" x14ac:dyDescent="0.25">
      <c r="A54" s="5">
        <v>990005737001</v>
      </c>
      <c r="B54" t="s">
        <v>95</v>
      </c>
      <c r="C54" t="s">
        <v>13</v>
      </c>
      <c r="D54" t="s">
        <v>166</v>
      </c>
      <c r="E54">
        <v>2.6092023010990001E+48</v>
      </c>
      <c r="F54" s="1">
        <v>45195.692453703705</v>
      </c>
      <c r="G54" s="2">
        <v>45195</v>
      </c>
      <c r="H54" s="5">
        <v>992678054001</v>
      </c>
      <c r="I54" s="4">
        <v>0.51</v>
      </c>
      <c r="J54" s="4">
        <v>0.06</v>
      </c>
      <c r="K54" s="4">
        <v>0.56999999999999995</v>
      </c>
    </row>
    <row r="55" spans="1:11" x14ac:dyDescent="0.25">
      <c r="A55" s="5">
        <v>990005737001</v>
      </c>
      <c r="B55" t="s">
        <v>95</v>
      </c>
      <c r="C55" t="s">
        <v>13</v>
      </c>
      <c r="D55" t="s">
        <v>167</v>
      </c>
      <c r="E55">
        <v>2.6092023010990001E+48</v>
      </c>
      <c r="F55" s="1">
        <v>45195.695219907408</v>
      </c>
      <c r="G55" s="2">
        <v>45195</v>
      </c>
      <c r="H55" s="5">
        <v>992678054001</v>
      </c>
      <c r="I55" s="4">
        <v>0.51</v>
      </c>
      <c r="J55" s="4">
        <v>0.06</v>
      </c>
      <c r="K55" s="4">
        <v>0.56999999999999995</v>
      </c>
    </row>
    <row r="56" spans="1:11" x14ac:dyDescent="0.25">
      <c r="A56" s="5">
        <v>990005737001</v>
      </c>
      <c r="B56" t="s">
        <v>95</v>
      </c>
      <c r="C56" t="s">
        <v>13</v>
      </c>
      <c r="D56" t="s">
        <v>168</v>
      </c>
      <c r="E56">
        <v>2.6092023010990001E+48</v>
      </c>
      <c r="F56" s="1">
        <v>45195.685543981483</v>
      </c>
      <c r="G56" s="2">
        <v>45195</v>
      </c>
      <c r="H56" s="5">
        <v>992678054001</v>
      </c>
      <c r="I56" s="4">
        <v>0.51</v>
      </c>
      <c r="J56" s="4">
        <v>0.06</v>
      </c>
      <c r="K56" s="4">
        <v>0.56999999999999995</v>
      </c>
    </row>
    <row r="57" spans="1:11" x14ac:dyDescent="0.25">
      <c r="A57" s="5">
        <v>1791768892001</v>
      </c>
      <c r="B57" t="s">
        <v>61</v>
      </c>
      <c r="C57" t="s">
        <v>13</v>
      </c>
      <c r="D57" t="s">
        <v>169</v>
      </c>
      <c r="E57">
        <v>2.6092023011791701E+48</v>
      </c>
      <c r="F57" s="1">
        <v>45195.701331018521</v>
      </c>
      <c r="G57" s="2">
        <v>45195</v>
      </c>
      <c r="H57" s="5">
        <v>992678054001</v>
      </c>
      <c r="I57" s="4">
        <v>1060</v>
      </c>
      <c r="J57" s="4">
        <v>0</v>
      </c>
      <c r="K57" s="4">
        <v>1060</v>
      </c>
    </row>
    <row r="58" spans="1:11" x14ac:dyDescent="0.25">
      <c r="A58" s="5">
        <v>992280778001</v>
      </c>
      <c r="B58" t="s">
        <v>142</v>
      </c>
      <c r="C58" t="s">
        <v>13</v>
      </c>
      <c r="D58" t="s">
        <v>170</v>
      </c>
      <c r="E58">
        <v>2.6092023010992201E+48</v>
      </c>
      <c r="F58" s="1">
        <v>45195.721631944441</v>
      </c>
      <c r="G58" s="2">
        <v>45195</v>
      </c>
      <c r="H58" s="5">
        <v>992678054001</v>
      </c>
      <c r="I58" s="4">
        <v>13.39</v>
      </c>
      <c r="J58" s="4">
        <v>1.61</v>
      </c>
      <c r="K58" s="4">
        <v>15</v>
      </c>
    </row>
    <row r="59" spans="1:11" x14ac:dyDescent="0.25">
      <c r="A59" s="5">
        <v>992625341001</v>
      </c>
      <c r="B59" t="s">
        <v>92</v>
      </c>
      <c r="C59" t="s">
        <v>13</v>
      </c>
      <c r="D59" t="s">
        <v>171</v>
      </c>
      <c r="E59">
        <v>2.7092023010992601E+48</v>
      </c>
      <c r="F59" s="1">
        <v>45196.416724537034</v>
      </c>
      <c r="G59" s="2">
        <v>45196</v>
      </c>
      <c r="H59" s="5">
        <v>992678054001</v>
      </c>
      <c r="I59" s="4">
        <v>3.5</v>
      </c>
      <c r="J59" s="4">
        <v>0.42</v>
      </c>
      <c r="K59" s="4">
        <v>3.92</v>
      </c>
    </row>
    <row r="60" spans="1:11" x14ac:dyDescent="0.25">
      <c r="A60" s="5">
        <v>1315524486001</v>
      </c>
      <c r="B60" t="s">
        <v>86</v>
      </c>
      <c r="C60" t="s">
        <v>13</v>
      </c>
      <c r="D60" t="s">
        <v>172</v>
      </c>
      <c r="E60">
        <v>2.70920230113155E+48</v>
      </c>
      <c r="F60" s="1">
        <v>45196.676863425928</v>
      </c>
      <c r="G60" s="2">
        <v>45196</v>
      </c>
      <c r="H60" s="5">
        <v>992678054001</v>
      </c>
      <c r="I60" s="4">
        <v>646</v>
      </c>
      <c r="J60" s="4">
        <v>77.52</v>
      </c>
      <c r="K60" s="4">
        <v>723.52</v>
      </c>
    </row>
    <row r="61" spans="1:11" x14ac:dyDescent="0.25">
      <c r="A61" s="5">
        <v>992378395001</v>
      </c>
      <c r="B61" t="s">
        <v>39</v>
      </c>
      <c r="C61" t="s">
        <v>13</v>
      </c>
      <c r="D61" t="s">
        <v>173</v>
      </c>
      <c r="E61">
        <v>2.7092023010992299E+48</v>
      </c>
      <c r="F61" s="1">
        <v>45196.762881944444</v>
      </c>
      <c r="G61" s="2">
        <v>45196</v>
      </c>
      <c r="H61" s="5">
        <v>992678054001</v>
      </c>
      <c r="I61" s="4">
        <v>13.39</v>
      </c>
      <c r="J61" s="4">
        <v>1.61</v>
      </c>
      <c r="K61" s="4">
        <v>15</v>
      </c>
    </row>
    <row r="62" spans="1:11" x14ac:dyDescent="0.25">
      <c r="A62" s="5">
        <v>1792060346001</v>
      </c>
      <c r="B62" t="s">
        <v>174</v>
      </c>
      <c r="C62" t="s">
        <v>13</v>
      </c>
      <c r="D62" t="s">
        <v>175</v>
      </c>
      <c r="E62">
        <v>2.8092023011792001E+48</v>
      </c>
      <c r="F62" s="1">
        <v>45198.300497685188</v>
      </c>
      <c r="G62" s="2">
        <v>45197</v>
      </c>
      <c r="H62" s="5">
        <v>992678054001</v>
      </c>
      <c r="I62" s="4">
        <v>3.65</v>
      </c>
      <c r="J62" s="4">
        <v>0.31</v>
      </c>
      <c r="K62" s="4">
        <v>3.96</v>
      </c>
    </row>
    <row r="63" spans="1:11" x14ac:dyDescent="0.25">
      <c r="A63" s="5">
        <v>1792605504001</v>
      </c>
      <c r="B63" t="s">
        <v>176</v>
      </c>
      <c r="C63" t="s">
        <v>13</v>
      </c>
      <c r="D63" t="s">
        <v>177</v>
      </c>
      <c r="E63">
        <v>2.9092023011792599E+48</v>
      </c>
      <c r="F63" s="1">
        <v>45198.786631944444</v>
      </c>
      <c r="G63" s="2">
        <v>45198</v>
      </c>
      <c r="H63" s="5">
        <v>992678054001</v>
      </c>
      <c r="I63" s="4">
        <v>7.45</v>
      </c>
      <c r="J63" s="4">
        <v>0.89</v>
      </c>
      <c r="K63" s="4">
        <v>8.34</v>
      </c>
    </row>
    <row r="64" spans="1:11" x14ac:dyDescent="0.25">
      <c r="I64" s="4"/>
      <c r="J64" s="4"/>
      <c r="K64" s="4"/>
    </row>
    <row r="65" spans="9:11" x14ac:dyDescent="0.25">
      <c r="I65" s="4"/>
      <c r="J65" s="4"/>
      <c r="K65" s="4"/>
    </row>
    <row r="66" spans="9:11" x14ac:dyDescent="0.25">
      <c r="I66" s="4">
        <f>SUM(I3:I65)</f>
        <v>7030.2300000000014</v>
      </c>
      <c r="J66" s="4">
        <f>SUM(J3:J65)</f>
        <v>377.89000000000004</v>
      </c>
      <c r="K66" s="4">
        <f>SUM(K3:K65)</f>
        <v>7409.9199999999973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14</vt:i4>
      </vt:variant>
    </vt:vector>
  </HeadingPairs>
  <TitlesOfParts>
    <vt:vector size="14" baseType="lpstr">
      <vt:lpstr>FACT.RECIBIDAS ENERO</vt:lpstr>
      <vt:lpstr>FACT. RECIBIDAS FEBRERO</vt:lpstr>
      <vt:lpstr>FACT. RECIBIDAS MARZO</vt:lpstr>
      <vt:lpstr>FACT. RECIBIDAS ABRIL</vt:lpstr>
      <vt:lpstr>FACT. RECIBIDAS MAYO</vt:lpstr>
      <vt:lpstr>FACT. RECIBIDAS JUNIO</vt:lpstr>
      <vt:lpstr>FACT. RECIBIDAS JULIO</vt:lpstr>
      <vt:lpstr>FACT. RECIBIDAS AGOSTO 2023</vt:lpstr>
      <vt:lpstr>FACT. RECIBIDAS SEPTIEMBRE 2023</vt:lpstr>
      <vt:lpstr>FACT. RECIBIDAS OCTUBRE 2023</vt:lpstr>
      <vt:lpstr>FACT. RECIBIDAS NOVIEMBRE 2023</vt:lpstr>
      <vt:lpstr>FACT. RECIBIDAS DICIEMBRE 2023</vt:lpstr>
      <vt:lpstr>DETALLE ENERO A JULIO 2023</vt:lpstr>
      <vt:lpstr>DETALLE DE AGOSTO A DICI 2023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Admin</cp:lastModifiedBy>
  <cp:lastPrinted>2025-02-21T19:42:25Z</cp:lastPrinted>
  <dcterms:created xsi:type="dcterms:W3CDTF">2025-02-14T16:24:41Z</dcterms:created>
  <dcterms:modified xsi:type="dcterms:W3CDTF">2025-03-13T11:09:06Z</dcterms:modified>
</cp:coreProperties>
</file>